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<sst xmlns="http://schemas.openxmlformats.org/spreadsheetml/2006/main" count="103" uniqueCount="59">
  <si>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miejsce</t>
  </si>
  <si>
    <t>Nazwisko i Imię</t>
  </si>
  <si>
    <t>JANUSZEWSKA JULIA</t>
  </si>
  <si>
    <t>SZYJKA JANUSZ</t>
  </si>
  <si>
    <t>HARKOWSKI MAREK</t>
  </si>
  <si>
    <t xml:space="preserve">TURNIEJ </t>
  </si>
  <si>
    <t>KONTRYMOWICZ MIECZYSŁAW</t>
  </si>
  <si>
    <t>SOWUL ELKE</t>
  </si>
  <si>
    <t>DYBIŃSKI CEZARY</t>
  </si>
  <si>
    <t>CZYŻ DOMINIK</t>
  </si>
  <si>
    <t>MAJEWSKI PIOTR</t>
  </si>
  <si>
    <t>LACHOWICZ JACEK</t>
  </si>
  <si>
    <t>RYGIEL ROMAN</t>
  </si>
  <si>
    <t>HUSZCZA KRZYSZTOF</t>
  </si>
  <si>
    <t>PARDA KRZYSZTOF</t>
  </si>
  <si>
    <t>Klasyfikacja generalna CTBHelios</t>
  </si>
  <si>
    <t>I</t>
  </si>
  <si>
    <t>II</t>
  </si>
  <si>
    <t>III</t>
  </si>
  <si>
    <t>IV</t>
  </si>
  <si>
    <t>V</t>
  </si>
  <si>
    <t>VI</t>
  </si>
  <si>
    <t>ilość gier</t>
  </si>
  <si>
    <t>WIŚNIEWSKI ZBIGNIEW</t>
  </si>
  <si>
    <t>SZEMPLIŃSKI SYLWESTER</t>
  </si>
  <si>
    <t>KWIATKOWSKI MAREK</t>
  </si>
  <si>
    <t>KRUTCZENKO ROBERT</t>
  </si>
  <si>
    <t>ORZECHOWSKI ARTUR</t>
  </si>
  <si>
    <t>WUJTEWICZ JANUSZ</t>
  </si>
  <si>
    <t>DĄBKOWSKA EWA</t>
  </si>
  <si>
    <t>SARNACKA ZOFIA</t>
  </si>
  <si>
    <t>ZYGAS ANDRZEJ</t>
  </si>
  <si>
    <t>ZMYSŁOWSKI FILIP</t>
  </si>
  <si>
    <t>LANGOWSKA ELA</t>
  </si>
  <si>
    <t>WIKLIŃSKI JAREK</t>
  </si>
  <si>
    <t>KOZŁOWSKI DARIUSZ</t>
  </si>
  <si>
    <t>WÓJCIK JANUSZ</t>
  </si>
  <si>
    <t>DĄBROWSKA AGNIESZKA</t>
  </si>
  <si>
    <t>YEARWOOD ALLAN</t>
  </si>
  <si>
    <t>ROMASIUK DANIEL</t>
  </si>
  <si>
    <t>ROMASIUK OREST</t>
  </si>
  <si>
    <t>SZORC RAFAŁ</t>
  </si>
  <si>
    <t>KRUTCZENKO MARCIN</t>
  </si>
  <si>
    <t>TOTALL (pkt z turnieju + ilość gier)</t>
  </si>
  <si>
    <t>SOWUL PAULINA</t>
  </si>
  <si>
    <t>KRZYŻANEK JACEK</t>
  </si>
  <si>
    <t>WARGOSZ MICHAŁ</t>
  </si>
  <si>
    <t>TAK</t>
  </si>
  <si>
    <t>FINAŁ  - POTWIERDZONY UDZIAŁ</t>
  </si>
  <si>
    <t>NIE</t>
  </si>
  <si>
    <t>GUMIŃSKI TOMASZ</t>
  </si>
  <si>
    <t>SZCZĘSNY GRZEGORZ</t>
  </si>
  <si>
    <t>SUMA</t>
  </si>
  <si>
    <t>HDCP</t>
  </si>
  <si>
    <t xml:space="preserve"> </t>
  </si>
  <si>
    <t>GRY</t>
  </si>
  <si>
    <t>ŚREDNIA W TURNIEJU TOP</t>
  </si>
  <si>
    <t>LICZBA GIER</t>
  </si>
  <si>
    <t>LICZBA PKT</t>
  </si>
</sst>
</file>

<file path=xl/styles.xml><?xml version="1.0" encoding="utf-8"?>
<styleSheet xmlns="http://schemas.openxmlformats.org/spreadsheetml/2006/main">
  <numFmts count="17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3" fillId="26" borderId="20" xfId="0" applyFont="1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0" fillId="25" borderId="23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27" borderId="25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20" fillId="25" borderId="12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23" xfId="0" applyFont="1" applyBorder="1" applyAlignment="1">
      <alignment horizontal="center" wrapText="1"/>
    </xf>
    <xf numFmtId="0" fontId="21" fillId="28" borderId="28" xfId="0" applyFont="1" applyFill="1" applyBorder="1" applyAlignment="1">
      <alignment horizontal="center" vertical="center" textRotation="180"/>
    </xf>
    <xf numFmtId="0" fontId="20" fillId="28" borderId="28" xfId="0" applyFont="1" applyFill="1" applyBorder="1" applyAlignment="1">
      <alignment horizontal="center" vertical="center" textRotation="180"/>
    </xf>
    <xf numFmtId="0" fontId="21" fillId="28" borderId="29" xfId="0" applyFont="1" applyFill="1" applyBorder="1" applyAlignment="1">
      <alignment horizontal="center" vertical="center"/>
    </xf>
    <xf numFmtId="0" fontId="20" fillId="25" borderId="29" xfId="0" applyFont="1" applyFill="1" applyBorder="1" applyAlignment="1">
      <alignment horizontal="center" vertical="center" textRotation="180" wrapText="1"/>
    </xf>
    <xf numFmtId="0" fontId="26" fillId="0" borderId="10" xfId="0" applyFont="1" applyFill="1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20" fillId="29" borderId="10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wrapText="1"/>
    </xf>
    <xf numFmtId="0" fontId="0" fillId="31" borderId="10" xfId="0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26" fillId="31" borderId="10" xfId="0" applyFont="1" applyFill="1" applyBorder="1" applyAlignment="1">
      <alignment horizontal="center" wrapText="1"/>
    </xf>
    <xf numFmtId="0" fontId="26" fillId="34" borderId="30" xfId="0" applyFont="1" applyFill="1" applyBorder="1" applyAlignment="1">
      <alignment horizontal="center" wrapText="1"/>
    </xf>
    <xf numFmtId="0" fontId="0" fillId="34" borderId="30" xfId="0" applyFill="1" applyBorder="1" applyAlignment="1">
      <alignment horizontal="center"/>
    </xf>
    <xf numFmtId="0" fontId="20" fillId="35" borderId="30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0" fillId="7" borderId="10" xfId="0" applyNumberForma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 vertical="center" wrapText="1"/>
    </xf>
    <xf numFmtId="0" fontId="19" fillId="37" borderId="36" xfId="0" applyFont="1" applyFill="1" applyBorder="1" applyAlignment="1">
      <alignment horizontal="center" vertical="center" wrapText="1"/>
    </xf>
    <xf numFmtId="0" fontId="19" fillId="37" borderId="37" xfId="0" applyFont="1" applyFill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23" fillId="31" borderId="40" xfId="0" applyFont="1" applyFill="1" applyBorder="1" applyAlignment="1">
      <alignment horizontal="left" vertical="center"/>
    </xf>
    <xf numFmtId="0" fontId="0" fillId="10" borderId="41" xfId="0" applyFill="1" applyBorder="1" applyAlignment="1">
      <alignment horizontal="center" vertical="center"/>
    </xf>
    <xf numFmtId="0" fontId="23" fillId="31" borderId="42" xfId="0" applyFont="1" applyFill="1" applyBorder="1" applyAlignment="1">
      <alignment horizontal="left" vertical="center"/>
    </xf>
    <xf numFmtId="0" fontId="26" fillId="31" borderId="16" xfId="0" applyFont="1" applyFill="1" applyBorder="1" applyAlignment="1">
      <alignment horizontal="center" wrapText="1"/>
    </xf>
    <xf numFmtId="0" fontId="0" fillId="31" borderId="16" xfId="0" applyFill="1" applyBorder="1" applyAlignment="1">
      <alignment horizontal="center"/>
    </xf>
    <xf numFmtId="0" fontId="20" fillId="32" borderId="16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3" xfId="0" applyFont="1" applyFill="1" applyBorder="1" applyAlignment="1">
      <alignment horizontal="center" wrapText="1"/>
    </xf>
    <xf numFmtId="0" fontId="23" fillId="38" borderId="24" xfId="0" applyFont="1" applyFill="1" applyBorder="1" applyAlignment="1">
      <alignment horizontal="center" vertical="center"/>
    </xf>
    <xf numFmtId="0" fontId="23" fillId="15" borderId="44" xfId="0" applyFont="1" applyFill="1" applyBorder="1" applyAlignment="1">
      <alignment horizontal="left" vertical="center"/>
    </xf>
    <xf numFmtId="0" fontId="0" fillId="15" borderId="30" xfId="0" applyFill="1" applyBorder="1" applyAlignment="1">
      <alignment horizontal="center"/>
    </xf>
    <xf numFmtId="0" fontId="20" fillId="29" borderId="30" xfId="0" applyFont="1" applyFill="1" applyBorder="1" applyAlignment="1">
      <alignment horizontal="center" vertical="center"/>
    </xf>
    <xf numFmtId="0" fontId="23" fillId="30" borderId="31" xfId="0" applyFont="1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23" fillId="15" borderId="40" xfId="0" applyFont="1" applyFill="1" applyBorder="1" applyAlignment="1">
      <alignment horizontal="left" vertical="center"/>
    </xf>
    <xf numFmtId="0" fontId="23" fillId="15" borderId="42" xfId="0" applyFont="1" applyFill="1" applyBorder="1" applyAlignment="1">
      <alignment horizontal="left" vertical="center"/>
    </xf>
    <xf numFmtId="0" fontId="26" fillId="15" borderId="16" xfId="0" applyFont="1" applyFill="1" applyBorder="1" applyAlignment="1">
      <alignment horizontal="center" wrapText="1"/>
    </xf>
    <xf numFmtId="0" fontId="0" fillId="15" borderId="16" xfId="0" applyFill="1" applyBorder="1" applyAlignment="1">
      <alignment horizontal="center"/>
    </xf>
    <xf numFmtId="0" fontId="20" fillId="29" borderId="16" xfId="0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180" wrapText="1"/>
    </xf>
    <xf numFmtId="0" fontId="27" fillId="10" borderId="12" xfId="0" applyFont="1" applyFill="1" applyBorder="1" applyAlignment="1">
      <alignment horizontal="center" vertical="center" textRotation="180" wrapText="1"/>
    </xf>
    <xf numFmtId="0" fontId="0" fillId="0" borderId="12" xfId="0" applyBorder="1" applyAlignment="1">
      <alignment horizontal="center" vertical="center" textRotation="180" wrapText="1"/>
    </xf>
    <xf numFmtId="0" fontId="0" fillId="0" borderId="12" xfId="0" applyBorder="1" applyAlignment="1">
      <alignment horizontal="center" vertical="center" textRotation="180"/>
    </xf>
    <xf numFmtId="0" fontId="23" fillId="31" borderId="33" xfId="0" applyFont="1" applyFill="1" applyBorder="1" applyAlignment="1">
      <alignment horizontal="left" vertical="center"/>
    </xf>
    <xf numFmtId="0" fontId="0" fillId="31" borderId="23" xfId="0" applyFill="1" applyBorder="1" applyAlignment="1">
      <alignment horizontal="center"/>
    </xf>
    <xf numFmtId="0" fontId="20" fillId="32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0" fillId="31" borderId="2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172" fontId="0" fillId="7" borderId="23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23" fillId="34" borderId="44" xfId="0" applyFont="1" applyFill="1" applyBorder="1" applyAlignment="1">
      <alignment horizontal="left" vertical="center"/>
    </xf>
    <xf numFmtId="0" fontId="0" fillId="34" borderId="30" xfId="0" applyFill="1" applyBorder="1" applyAlignment="1">
      <alignment horizontal="center" vertical="center"/>
    </xf>
    <xf numFmtId="172" fontId="0" fillId="7" borderId="3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0" fontId="23" fillId="34" borderId="40" xfId="0" applyFont="1" applyFill="1" applyBorder="1" applyAlignment="1">
      <alignment horizontal="left" vertical="center"/>
    </xf>
    <xf numFmtId="0" fontId="0" fillId="0" borderId="41" xfId="0" applyBorder="1" applyAlignment="1">
      <alignment/>
    </xf>
    <xf numFmtId="0" fontId="23" fillId="34" borderId="42" xfId="0" applyFont="1" applyFill="1" applyBorder="1" applyAlignment="1">
      <alignment horizontal="left" vertical="center"/>
    </xf>
    <xf numFmtId="0" fontId="26" fillId="34" borderId="16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20" fillId="35" borderId="16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2" fontId="0" fillId="7" borderId="16" xfId="0" applyNumberFormat="1" applyFill="1" applyBorder="1" applyAlignment="1">
      <alignment horizontal="center"/>
    </xf>
    <xf numFmtId="0" fontId="0" fillId="0" borderId="4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0"/>
  <sheetViews>
    <sheetView tabSelected="1" zoomScalePageLayoutView="0" workbookViewId="0" topLeftCell="A1">
      <selection activeCell="AB13" sqref="AB13"/>
    </sheetView>
  </sheetViews>
  <sheetFormatPr defaultColWidth="9.140625" defaultRowHeight="12.75"/>
  <cols>
    <col min="1" max="1" width="2.8515625" style="0" customWidth="1"/>
    <col min="3" max="3" width="26.7109375" style="0" bestFit="1" customWidth="1"/>
    <col min="4" max="4" width="3.28125" style="0" bestFit="1" customWidth="1"/>
    <col min="5" max="9" width="3.00390625" style="0" bestFit="1" customWidth="1"/>
    <col min="12" max="12" width="17.140625" style="0" customWidth="1"/>
    <col min="13" max="13" width="4.00390625" style="0" bestFit="1" customWidth="1"/>
    <col min="14" max="14" width="4.140625" style="0" bestFit="1" customWidth="1"/>
    <col min="15" max="15" width="4.00390625" style="0" bestFit="1" customWidth="1"/>
    <col min="16" max="16" width="4.1406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1" width="4.140625" style="0" bestFit="1" customWidth="1"/>
    <col min="22" max="22" width="4.00390625" style="0" bestFit="1" customWidth="1"/>
    <col min="23" max="23" width="4.140625" style="0" bestFit="1" customWidth="1"/>
    <col min="24" max="24" width="4.00390625" style="0" bestFit="1" customWidth="1"/>
    <col min="25" max="26" width="4.140625" style="0" bestFit="1" customWidth="1"/>
    <col min="27" max="27" width="4.00390625" style="0" bestFit="1" customWidth="1"/>
    <col min="28" max="28" width="4.140625" style="0" bestFit="1" customWidth="1"/>
    <col min="29" max="29" width="4.00390625" style="0" bestFit="1" customWidth="1"/>
    <col min="30" max="31" width="4.140625" style="0" bestFit="1" customWidth="1"/>
    <col min="32" max="32" width="9.7109375" style="0" bestFit="1" customWidth="1"/>
  </cols>
  <sheetData>
    <row r="1" spans="2:34" ht="48.75" customHeight="1" thickBot="1">
      <c r="B1" s="67" t="s">
        <v>15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9"/>
    </row>
    <row r="2" spans="2:31" ht="12.75" customHeight="1">
      <c r="B2" s="35" t="s">
        <v>0</v>
      </c>
      <c r="C2" s="36" t="s">
        <v>1</v>
      </c>
      <c r="D2" s="63" t="s">
        <v>5</v>
      </c>
      <c r="E2" s="64"/>
      <c r="F2" s="64"/>
      <c r="G2" s="64"/>
      <c r="H2" s="64"/>
      <c r="I2" s="65"/>
      <c r="J2" s="37" t="s">
        <v>43</v>
      </c>
      <c r="K2" s="34" t="s">
        <v>22</v>
      </c>
      <c r="L2" s="66" t="s">
        <v>48</v>
      </c>
      <c r="M2" s="58" t="s">
        <v>55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4" ht="69.75" customHeight="1" thickBot="1">
      <c r="B3" s="35"/>
      <c r="C3" s="36"/>
      <c r="D3" s="3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5" t="s">
        <v>21</v>
      </c>
      <c r="J3" s="37"/>
      <c r="K3" s="34"/>
      <c r="L3" s="66"/>
      <c r="M3" s="100">
        <v>1</v>
      </c>
      <c r="N3" s="101" t="s">
        <v>53</v>
      </c>
      <c r="O3" s="100">
        <v>2</v>
      </c>
      <c r="P3" s="101" t="s">
        <v>53</v>
      </c>
      <c r="Q3" s="100">
        <v>3</v>
      </c>
      <c r="R3" s="101" t="s">
        <v>53</v>
      </c>
      <c r="S3" s="100">
        <v>4</v>
      </c>
      <c r="T3" s="101" t="s">
        <v>53</v>
      </c>
      <c r="U3" s="102" t="s">
        <v>52</v>
      </c>
      <c r="V3" s="100">
        <v>5</v>
      </c>
      <c r="W3" s="101" t="s">
        <v>53</v>
      </c>
      <c r="X3" s="100">
        <v>6</v>
      </c>
      <c r="Y3" s="101" t="s">
        <v>53</v>
      </c>
      <c r="Z3" s="102" t="s">
        <v>52</v>
      </c>
      <c r="AA3" s="100">
        <v>7</v>
      </c>
      <c r="AB3" s="101" t="s">
        <v>53</v>
      </c>
      <c r="AC3" s="100">
        <v>8</v>
      </c>
      <c r="AD3" s="101" t="s">
        <v>53</v>
      </c>
      <c r="AE3" s="102" t="s">
        <v>52</v>
      </c>
      <c r="AF3" s="103" t="s">
        <v>56</v>
      </c>
      <c r="AG3" s="103" t="s">
        <v>57</v>
      </c>
      <c r="AH3" s="104" t="s">
        <v>58</v>
      </c>
    </row>
    <row r="4" spans="2:34" ht="15.75" customHeight="1">
      <c r="B4" s="7">
        <v>1</v>
      </c>
      <c r="C4" s="113" t="s">
        <v>38</v>
      </c>
      <c r="D4" s="49"/>
      <c r="E4" s="50"/>
      <c r="F4" s="50">
        <v>46</v>
      </c>
      <c r="G4" s="50">
        <v>42</v>
      </c>
      <c r="H4" s="50">
        <v>34</v>
      </c>
      <c r="I4" s="50">
        <v>44</v>
      </c>
      <c r="J4" s="51">
        <f aca="true" t="shared" si="0" ref="J4:J17">SUM(D4:I4)+K4</f>
        <v>190</v>
      </c>
      <c r="K4" s="52">
        <v>24</v>
      </c>
      <c r="L4" s="50" t="s">
        <v>47</v>
      </c>
      <c r="M4" s="114">
        <v>172</v>
      </c>
      <c r="N4" s="114"/>
      <c r="O4" s="114">
        <v>177</v>
      </c>
      <c r="P4" s="114"/>
      <c r="Q4" s="114">
        <v>188</v>
      </c>
      <c r="R4" s="114"/>
      <c r="S4" s="114">
        <v>212</v>
      </c>
      <c r="T4" s="114"/>
      <c r="U4" s="73">
        <f aca="true" t="shared" si="1" ref="U4:U40">SUM(M4:T4)</f>
        <v>749</v>
      </c>
      <c r="V4" s="114">
        <v>225</v>
      </c>
      <c r="W4" s="114"/>
      <c r="X4" s="114">
        <v>205</v>
      </c>
      <c r="Y4" s="114"/>
      <c r="Z4" s="73">
        <f aca="true" t="shared" si="2" ref="Z4:Z40">SUM(V4:Y4)</f>
        <v>430</v>
      </c>
      <c r="AA4" s="114">
        <v>167</v>
      </c>
      <c r="AB4" s="114"/>
      <c r="AC4" s="114">
        <v>223</v>
      </c>
      <c r="AD4" s="114"/>
      <c r="AE4" s="73">
        <f aca="true" t="shared" si="3" ref="AE4:AE40">SUM(AA4:AD4)</f>
        <v>390</v>
      </c>
      <c r="AF4" s="115">
        <f>SUM(AH4/8)</f>
        <v>196.125</v>
      </c>
      <c r="AG4" s="116">
        <v>8</v>
      </c>
      <c r="AH4" s="117">
        <f>SUM(U4+Z4+AE4)</f>
        <v>1569</v>
      </c>
    </row>
    <row r="5" spans="2:34" ht="15.75" customHeight="1">
      <c r="B5" s="13">
        <v>2</v>
      </c>
      <c r="C5" s="118" t="s">
        <v>2</v>
      </c>
      <c r="D5" s="53">
        <v>12</v>
      </c>
      <c r="E5" s="53">
        <v>36</v>
      </c>
      <c r="F5" s="53">
        <v>44</v>
      </c>
      <c r="G5" s="53">
        <v>26</v>
      </c>
      <c r="H5" s="53">
        <v>40</v>
      </c>
      <c r="I5" s="53">
        <v>42</v>
      </c>
      <c r="J5" s="55">
        <f t="shared" si="0"/>
        <v>236</v>
      </c>
      <c r="K5" s="56">
        <v>36</v>
      </c>
      <c r="L5" s="53" t="s">
        <v>47</v>
      </c>
      <c r="M5" s="54">
        <v>211</v>
      </c>
      <c r="N5" s="54">
        <v>3</v>
      </c>
      <c r="O5" s="54">
        <v>192</v>
      </c>
      <c r="P5" s="54">
        <v>3</v>
      </c>
      <c r="Q5" s="54">
        <v>137</v>
      </c>
      <c r="R5" s="54">
        <v>3</v>
      </c>
      <c r="S5" s="54">
        <v>163</v>
      </c>
      <c r="T5" s="54">
        <v>3</v>
      </c>
      <c r="U5" s="60">
        <f t="shared" si="1"/>
        <v>715</v>
      </c>
      <c r="V5" s="54">
        <v>219</v>
      </c>
      <c r="W5" s="54">
        <v>3</v>
      </c>
      <c r="X5" s="54">
        <v>208</v>
      </c>
      <c r="Y5" s="54">
        <v>3</v>
      </c>
      <c r="Z5" s="60">
        <f t="shared" si="2"/>
        <v>433</v>
      </c>
      <c r="AA5" s="54">
        <v>192</v>
      </c>
      <c r="AB5" s="54">
        <v>3</v>
      </c>
      <c r="AC5" s="54">
        <v>171</v>
      </c>
      <c r="AD5" s="54">
        <v>3</v>
      </c>
      <c r="AE5" s="60">
        <f t="shared" si="3"/>
        <v>369</v>
      </c>
      <c r="AF5" s="62">
        <f>SUM(AH5/8)</f>
        <v>189.625</v>
      </c>
      <c r="AG5" s="61">
        <v>8</v>
      </c>
      <c r="AH5" s="119">
        <f aca="true" t="shared" si="4" ref="AH5:AH23">SUM(U5+Z5+AE5)</f>
        <v>1517</v>
      </c>
    </row>
    <row r="6" spans="2:34" ht="15.75" customHeight="1">
      <c r="B6" s="13">
        <v>3</v>
      </c>
      <c r="C6" s="118" t="s">
        <v>6</v>
      </c>
      <c r="D6" s="57">
        <v>38</v>
      </c>
      <c r="E6" s="53">
        <v>34</v>
      </c>
      <c r="F6" s="53">
        <v>40</v>
      </c>
      <c r="G6" s="53">
        <v>40</v>
      </c>
      <c r="H6" s="53">
        <v>28</v>
      </c>
      <c r="I6" s="53">
        <v>36</v>
      </c>
      <c r="J6" s="55">
        <f t="shared" si="0"/>
        <v>252</v>
      </c>
      <c r="K6" s="56">
        <v>36</v>
      </c>
      <c r="L6" s="53" t="s">
        <v>47</v>
      </c>
      <c r="M6" s="54">
        <v>184</v>
      </c>
      <c r="N6" s="54"/>
      <c r="O6" s="54">
        <v>145</v>
      </c>
      <c r="P6" s="54"/>
      <c r="Q6" s="54">
        <v>162</v>
      </c>
      <c r="R6" s="54"/>
      <c r="S6" s="54">
        <v>198</v>
      </c>
      <c r="T6" s="54"/>
      <c r="U6" s="60">
        <f t="shared" si="1"/>
        <v>689</v>
      </c>
      <c r="V6" s="54">
        <v>186</v>
      </c>
      <c r="W6" s="54"/>
      <c r="X6" s="54">
        <v>214</v>
      </c>
      <c r="Y6" s="54"/>
      <c r="Z6" s="60">
        <f t="shared" si="2"/>
        <v>400</v>
      </c>
      <c r="AA6" s="54">
        <v>178</v>
      </c>
      <c r="AB6" s="54"/>
      <c r="AC6" s="54">
        <v>183</v>
      </c>
      <c r="AD6" s="54"/>
      <c r="AE6" s="60">
        <f t="shared" si="3"/>
        <v>361</v>
      </c>
      <c r="AF6" s="62">
        <f>SUM(AH6/8)</f>
        <v>181.25</v>
      </c>
      <c r="AG6" s="2">
        <v>8</v>
      </c>
      <c r="AH6" s="119">
        <f t="shared" si="4"/>
        <v>1450</v>
      </c>
    </row>
    <row r="7" spans="2:34" ht="15.75" customHeight="1" thickBot="1">
      <c r="B7" s="13">
        <v>4</v>
      </c>
      <c r="C7" s="120" t="s">
        <v>24</v>
      </c>
      <c r="D7" s="121">
        <v>28</v>
      </c>
      <c r="E7" s="122">
        <v>22</v>
      </c>
      <c r="F7" s="122"/>
      <c r="G7" s="122">
        <v>36</v>
      </c>
      <c r="H7" s="122">
        <v>10</v>
      </c>
      <c r="I7" s="122">
        <v>16</v>
      </c>
      <c r="J7" s="123">
        <f t="shared" si="0"/>
        <v>142</v>
      </c>
      <c r="K7" s="124">
        <v>30</v>
      </c>
      <c r="L7" s="122" t="s">
        <v>47</v>
      </c>
      <c r="M7" s="125">
        <v>128</v>
      </c>
      <c r="N7" s="125"/>
      <c r="O7" s="125">
        <v>178</v>
      </c>
      <c r="P7" s="125"/>
      <c r="Q7" s="125">
        <v>167</v>
      </c>
      <c r="R7" s="125"/>
      <c r="S7" s="125">
        <v>138</v>
      </c>
      <c r="T7" s="125"/>
      <c r="U7" s="83">
        <f t="shared" si="1"/>
        <v>611</v>
      </c>
      <c r="V7" s="125">
        <v>183</v>
      </c>
      <c r="W7" s="125"/>
      <c r="X7" s="125">
        <v>220</v>
      </c>
      <c r="Y7" s="125"/>
      <c r="Z7" s="83">
        <f t="shared" si="2"/>
        <v>403</v>
      </c>
      <c r="AA7" s="125">
        <v>153</v>
      </c>
      <c r="AB7" s="125"/>
      <c r="AC7" s="125">
        <v>186</v>
      </c>
      <c r="AD7" s="125"/>
      <c r="AE7" s="83">
        <f t="shared" si="3"/>
        <v>339</v>
      </c>
      <c r="AF7" s="126">
        <f>SUM(AH7/8)</f>
        <v>169.125</v>
      </c>
      <c r="AG7" s="25">
        <v>8</v>
      </c>
      <c r="AH7" s="127">
        <f t="shared" si="4"/>
        <v>1353</v>
      </c>
    </row>
    <row r="8" spans="2:34" ht="15.75" customHeight="1">
      <c r="B8" s="13">
        <v>5</v>
      </c>
      <c r="C8" s="105" t="s">
        <v>7</v>
      </c>
      <c r="D8" s="106">
        <v>6</v>
      </c>
      <c r="E8" s="106">
        <v>14</v>
      </c>
      <c r="F8" s="106">
        <v>28</v>
      </c>
      <c r="G8" s="106">
        <v>38</v>
      </c>
      <c r="H8" s="106"/>
      <c r="I8" s="106">
        <v>38</v>
      </c>
      <c r="J8" s="107">
        <f t="shared" si="0"/>
        <v>154</v>
      </c>
      <c r="K8" s="108">
        <v>30</v>
      </c>
      <c r="L8" s="106" t="s">
        <v>47</v>
      </c>
      <c r="M8" s="109">
        <v>151</v>
      </c>
      <c r="N8" s="109">
        <v>3</v>
      </c>
      <c r="O8" s="109">
        <v>152</v>
      </c>
      <c r="P8" s="109">
        <v>3</v>
      </c>
      <c r="Q8" s="109">
        <v>166</v>
      </c>
      <c r="R8" s="109">
        <v>3</v>
      </c>
      <c r="S8" s="109">
        <v>140</v>
      </c>
      <c r="T8" s="109">
        <v>3</v>
      </c>
      <c r="U8" s="71">
        <f t="shared" si="1"/>
        <v>621</v>
      </c>
      <c r="V8" s="109">
        <v>193</v>
      </c>
      <c r="W8" s="109">
        <v>3</v>
      </c>
      <c r="X8" s="109">
        <v>163</v>
      </c>
      <c r="Y8" s="109">
        <v>3</v>
      </c>
      <c r="Z8" s="110">
        <f t="shared" si="2"/>
        <v>362</v>
      </c>
      <c r="AA8" s="85"/>
      <c r="AB8" s="72"/>
      <c r="AC8" s="72"/>
      <c r="AD8" s="72"/>
      <c r="AE8" s="72">
        <f t="shared" si="3"/>
        <v>0</v>
      </c>
      <c r="AF8" s="111">
        <f>SUM(AH8/6)</f>
        <v>163.83333333333334</v>
      </c>
      <c r="AG8" s="19">
        <v>6</v>
      </c>
      <c r="AH8" s="112">
        <f t="shared" si="4"/>
        <v>983</v>
      </c>
    </row>
    <row r="9" spans="2:34" ht="15.75" customHeight="1">
      <c r="B9" s="13">
        <v>6</v>
      </c>
      <c r="C9" s="75" t="s">
        <v>3</v>
      </c>
      <c r="D9" s="48">
        <v>40</v>
      </c>
      <c r="E9" s="44">
        <v>48</v>
      </c>
      <c r="F9" s="44">
        <v>38</v>
      </c>
      <c r="G9" s="44"/>
      <c r="H9" s="44">
        <v>32</v>
      </c>
      <c r="I9" s="44"/>
      <c r="J9" s="45">
        <f t="shared" si="0"/>
        <v>182</v>
      </c>
      <c r="K9" s="46">
        <v>24</v>
      </c>
      <c r="L9" s="44" t="s">
        <v>47</v>
      </c>
      <c r="M9" s="47">
        <v>188</v>
      </c>
      <c r="N9" s="47"/>
      <c r="O9" s="47">
        <v>190</v>
      </c>
      <c r="P9" s="47"/>
      <c r="Q9" s="47">
        <v>182</v>
      </c>
      <c r="R9" s="47"/>
      <c r="S9" s="47">
        <v>190</v>
      </c>
      <c r="T9" s="47"/>
      <c r="U9" s="60">
        <f t="shared" si="1"/>
        <v>750</v>
      </c>
      <c r="V9" s="47">
        <v>196</v>
      </c>
      <c r="W9" s="47"/>
      <c r="X9" s="47">
        <v>151</v>
      </c>
      <c r="Y9" s="47"/>
      <c r="Z9" s="76">
        <f t="shared" si="2"/>
        <v>347</v>
      </c>
      <c r="AA9" s="70"/>
      <c r="AB9" s="32"/>
      <c r="AC9" s="32"/>
      <c r="AD9" s="32"/>
      <c r="AE9" s="32">
        <f t="shared" si="3"/>
        <v>0</v>
      </c>
      <c r="AF9" s="62">
        <f aca="true" t="shared" si="5" ref="AF9:AF19">SUM(AH9/6)</f>
        <v>182.83333333333334</v>
      </c>
      <c r="AG9" s="2">
        <v>6</v>
      </c>
      <c r="AH9" s="9">
        <f t="shared" si="4"/>
        <v>1097</v>
      </c>
    </row>
    <row r="10" spans="2:34" ht="15.75" customHeight="1">
      <c r="B10" s="13">
        <v>7</v>
      </c>
      <c r="C10" s="75" t="s">
        <v>40</v>
      </c>
      <c r="D10" s="48"/>
      <c r="E10" s="44"/>
      <c r="F10" s="44">
        <v>30</v>
      </c>
      <c r="G10" s="44">
        <v>8</v>
      </c>
      <c r="H10" s="44">
        <v>38</v>
      </c>
      <c r="I10" s="44">
        <v>32</v>
      </c>
      <c r="J10" s="45">
        <f t="shared" si="0"/>
        <v>132</v>
      </c>
      <c r="K10" s="46">
        <v>24</v>
      </c>
      <c r="L10" s="44" t="s">
        <v>47</v>
      </c>
      <c r="M10" s="47">
        <v>185</v>
      </c>
      <c r="N10" s="47"/>
      <c r="O10" s="47">
        <v>135</v>
      </c>
      <c r="P10" s="47"/>
      <c r="Q10" s="47">
        <v>213</v>
      </c>
      <c r="R10" s="47"/>
      <c r="S10" s="47">
        <v>190</v>
      </c>
      <c r="T10" s="47"/>
      <c r="U10" s="60">
        <f t="shared" si="1"/>
        <v>723</v>
      </c>
      <c r="V10" s="47">
        <v>173</v>
      </c>
      <c r="W10" s="47"/>
      <c r="X10" s="47">
        <v>173</v>
      </c>
      <c r="Y10" s="47"/>
      <c r="Z10" s="76">
        <f t="shared" si="2"/>
        <v>346</v>
      </c>
      <c r="AA10" s="70"/>
      <c r="AB10" s="32"/>
      <c r="AC10" s="32"/>
      <c r="AD10" s="32"/>
      <c r="AE10" s="32">
        <f t="shared" si="3"/>
        <v>0</v>
      </c>
      <c r="AF10" s="62">
        <f t="shared" si="5"/>
        <v>178.16666666666666</v>
      </c>
      <c r="AG10" s="2">
        <v>6</v>
      </c>
      <c r="AH10" s="9">
        <f t="shared" si="4"/>
        <v>1069</v>
      </c>
    </row>
    <row r="11" spans="2:34" ht="15.75" customHeight="1">
      <c r="B11" s="13">
        <v>8</v>
      </c>
      <c r="C11" s="75" t="s">
        <v>29</v>
      </c>
      <c r="D11" s="48">
        <v>10</v>
      </c>
      <c r="E11" s="44">
        <v>32</v>
      </c>
      <c r="F11" s="44">
        <v>22</v>
      </c>
      <c r="G11" s="44">
        <v>14</v>
      </c>
      <c r="H11" s="44">
        <v>36</v>
      </c>
      <c r="I11" s="44">
        <v>6</v>
      </c>
      <c r="J11" s="45">
        <f t="shared" si="0"/>
        <v>156</v>
      </c>
      <c r="K11" s="46">
        <v>36</v>
      </c>
      <c r="L11" s="44" t="s">
        <v>47</v>
      </c>
      <c r="M11" s="47">
        <v>188</v>
      </c>
      <c r="N11" s="47">
        <v>3</v>
      </c>
      <c r="O11" s="47">
        <v>156</v>
      </c>
      <c r="P11" s="47">
        <v>3</v>
      </c>
      <c r="Q11" s="47">
        <v>171</v>
      </c>
      <c r="R11" s="47">
        <v>3</v>
      </c>
      <c r="S11" s="47">
        <v>167</v>
      </c>
      <c r="T11" s="47">
        <v>3</v>
      </c>
      <c r="U11" s="60">
        <f t="shared" si="1"/>
        <v>694</v>
      </c>
      <c r="V11" s="47">
        <v>175</v>
      </c>
      <c r="W11" s="47">
        <v>3</v>
      </c>
      <c r="X11" s="47">
        <v>149</v>
      </c>
      <c r="Y11" s="47">
        <v>3</v>
      </c>
      <c r="Z11" s="76">
        <f t="shared" si="2"/>
        <v>330</v>
      </c>
      <c r="AA11" s="70"/>
      <c r="AB11" s="32"/>
      <c r="AC11" s="32"/>
      <c r="AD11" s="32"/>
      <c r="AE11" s="32">
        <f t="shared" si="3"/>
        <v>0</v>
      </c>
      <c r="AF11" s="62">
        <f t="shared" si="5"/>
        <v>170.66666666666666</v>
      </c>
      <c r="AG11" s="2">
        <v>6</v>
      </c>
      <c r="AH11" s="9">
        <f t="shared" si="4"/>
        <v>1024</v>
      </c>
    </row>
    <row r="12" spans="2:34" ht="15.75" customHeight="1">
      <c r="B12" s="13">
        <v>9</v>
      </c>
      <c r="C12" s="75" t="s">
        <v>33</v>
      </c>
      <c r="D12" s="48"/>
      <c r="E12" s="44">
        <v>42</v>
      </c>
      <c r="F12" s="44">
        <v>32</v>
      </c>
      <c r="G12" s="44"/>
      <c r="H12" s="44">
        <v>42</v>
      </c>
      <c r="I12" s="44">
        <v>40</v>
      </c>
      <c r="J12" s="45">
        <f t="shared" si="0"/>
        <v>180</v>
      </c>
      <c r="K12" s="46">
        <v>24</v>
      </c>
      <c r="L12" s="44" t="s">
        <v>47</v>
      </c>
      <c r="M12" s="47">
        <v>175</v>
      </c>
      <c r="N12" s="47">
        <v>3</v>
      </c>
      <c r="O12" s="47">
        <v>192</v>
      </c>
      <c r="P12" s="47">
        <v>3</v>
      </c>
      <c r="Q12" s="47">
        <v>165</v>
      </c>
      <c r="R12" s="47">
        <v>3</v>
      </c>
      <c r="S12" s="47">
        <v>161</v>
      </c>
      <c r="T12" s="47">
        <v>3</v>
      </c>
      <c r="U12" s="60">
        <f t="shared" si="1"/>
        <v>705</v>
      </c>
      <c r="V12" s="47">
        <v>161</v>
      </c>
      <c r="W12" s="47">
        <v>3</v>
      </c>
      <c r="X12" s="47">
        <v>157</v>
      </c>
      <c r="Y12" s="47">
        <v>3</v>
      </c>
      <c r="Z12" s="76">
        <f t="shared" si="2"/>
        <v>324</v>
      </c>
      <c r="AA12" s="70"/>
      <c r="AB12" s="32"/>
      <c r="AC12" s="32"/>
      <c r="AD12" s="32"/>
      <c r="AE12" s="32">
        <f t="shared" si="3"/>
        <v>0</v>
      </c>
      <c r="AF12" s="62">
        <f t="shared" si="5"/>
        <v>171.5</v>
      </c>
      <c r="AG12" s="2">
        <v>6</v>
      </c>
      <c r="AH12" s="9">
        <f t="shared" si="4"/>
        <v>1029</v>
      </c>
    </row>
    <row r="13" spans="2:34" ht="15.75" customHeight="1">
      <c r="B13" s="13">
        <v>10</v>
      </c>
      <c r="C13" s="75" t="s">
        <v>13</v>
      </c>
      <c r="D13" s="48">
        <v>24</v>
      </c>
      <c r="E13" s="44">
        <v>30</v>
      </c>
      <c r="F13" s="44">
        <v>10</v>
      </c>
      <c r="G13" s="44">
        <v>2</v>
      </c>
      <c r="H13" s="44">
        <v>6</v>
      </c>
      <c r="I13" s="44">
        <v>24</v>
      </c>
      <c r="J13" s="45">
        <f t="shared" si="0"/>
        <v>132</v>
      </c>
      <c r="K13" s="46">
        <v>36</v>
      </c>
      <c r="L13" s="44" t="s">
        <v>47</v>
      </c>
      <c r="M13" s="47">
        <v>137</v>
      </c>
      <c r="N13" s="47"/>
      <c r="O13" s="47">
        <v>213</v>
      </c>
      <c r="P13" s="47"/>
      <c r="Q13" s="47">
        <v>181</v>
      </c>
      <c r="R13" s="47"/>
      <c r="S13" s="47">
        <v>172</v>
      </c>
      <c r="T13" s="47"/>
      <c r="U13" s="60">
        <f t="shared" si="1"/>
        <v>703</v>
      </c>
      <c r="V13" s="47">
        <v>165</v>
      </c>
      <c r="W13" s="47"/>
      <c r="X13" s="47">
        <v>159</v>
      </c>
      <c r="Y13" s="47"/>
      <c r="Z13" s="76">
        <f t="shared" si="2"/>
        <v>324</v>
      </c>
      <c r="AA13" s="70"/>
      <c r="AB13" s="32"/>
      <c r="AC13" s="32"/>
      <c r="AD13" s="32"/>
      <c r="AE13" s="32">
        <f t="shared" si="3"/>
        <v>0</v>
      </c>
      <c r="AF13" s="62">
        <f t="shared" si="5"/>
        <v>171.16666666666666</v>
      </c>
      <c r="AG13" s="2">
        <v>6</v>
      </c>
      <c r="AH13" s="9">
        <f t="shared" si="4"/>
        <v>1027</v>
      </c>
    </row>
    <row r="14" spans="2:34" ht="15.75" customHeight="1">
      <c r="B14" s="13">
        <v>11</v>
      </c>
      <c r="C14" s="75" t="s">
        <v>8</v>
      </c>
      <c r="D14" s="48">
        <v>34</v>
      </c>
      <c r="E14" s="44">
        <v>26</v>
      </c>
      <c r="F14" s="44">
        <v>12</v>
      </c>
      <c r="G14" s="44">
        <v>22</v>
      </c>
      <c r="H14" s="44"/>
      <c r="I14" s="44">
        <v>30</v>
      </c>
      <c r="J14" s="45">
        <f t="shared" si="0"/>
        <v>154</v>
      </c>
      <c r="K14" s="46">
        <v>30</v>
      </c>
      <c r="L14" s="44" t="s">
        <v>47</v>
      </c>
      <c r="M14" s="47">
        <v>189</v>
      </c>
      <c r="N14" s="47"/>
      <c r="O14" s="47">
        <v>155</v>
      </c>
      <c r="P14" s="47"/>
      <c r="Q14" s="47">
        <v>147</v>
      </c>
      <c r="R14" s="47"/>
      <c r="S14" s="47">
        <v>143</v>
      </c>
      <c r="T14" s="47"/>
      <c r="U14" s="60">
        <f t="shared" si="1"/>
        <v>634</v>
      </c>
      <c r="V14" s="47">
        <v>129</v>
      </c>
      <c r="W14" s="47"/>
      <c r="X14" s="47">
        <v>192</v>
      </c>
      <c r="Y14" s="47"/>
      <c r="Z14" s="76">
        <f t="shared" si="2"/>
        <v>321</v>
      </c>
      <c r="AA14" s="70"/>
      <c r="AB14" s="32"/>
      <c r="AC14" s="32"/>
      <c r="AD14" s="32"/>
      <c r="AE14" s="32">
        <f t="shared" si="3"/>
        <v>0</v>
      </c>
      <c r="AF14" s="62">
        <f t="shared" si="5"/>
        <v>159.16666666666666</v>
      </c>
      <c r="AG14" s="2">
        <v>6</v>
      </c>
      <c r="AH14" s="9">
        <f t="shared" si="4"/>
        <v>955</v>
      </c>
    </row>
    <row r="15" spans="2:34" ht="15.75" customHeight="1">
      <c r="B15" s="13">
        <v>12</v>
      </c>
      <c r="C15" s="75" t="s">
        <v>9</v>
      </c>
      <c r="D15" s="48">
        <v>26</v>
      </c>
      <c r="E15" s="44">
        <v>44</v>
      </c>
      <c r="F15" s="44">
        <v>26</v>
      </c>
      <c r="G15" s="44">
        <v>34</v>
      </c>
      <c r="H15" s="44">
        <v>24</v>
      </c>
      <c r="I15" s="44">
        <v>26</v>
      </c>
      <c r="J15" s="45">
        <f t="shared" si="0"/>
        <v>216</v>
      </c>
      <c r="K15" s="46">
        <v>36</v>
      </c>
      <c r="L15" s="44" t="s">
        <v>47</v>
      </c>
      <c r="M15" s="47">
        <v>141</v>
      </c>
      <c r="N15" s="47"/>
      <c r="O15" s="47">
        <v>170</v>
      </c>
      <c r="P15" s="47"/>
      <c r="Q15" s="47">
        <v>169</v>
      </c>
      <c r="R15" s="47"/>
      <c r="S15" s="47" t="s">
        <v>54</v>
      </c>
      <c r="T15" s="47"/>
      <c r="U15" s="60">
        <f t="shared" si="1"/>
        <v>480</v>
      </c>
      <c r="V15" s="47">
        <v>167</v>
      </c>
      <c r="W15" s="47"/>
      <c r="X15" s="47">
        <v>140</v>
      </c>
      <c r="Y15" s="47"/>
      <c r="Z15" s="76">
        <f t="shared" si="2"/>
        <v>307</v>
      </c>
      <c r="AA15" s="70"/>
      <c r="AB15" s="32"/>
      <c r="AC15" s="32"/>
      <c r="AD15" s="32"/>
      <c r="AE15" s="32">
        <f t="shared" si="3"/>
        <v>0</v>
      </c>
      <c r="AF15" s="62">
        <f t="shared" si="5"/>
        <v>131.16666666666666</v>
      </c>
      <c r="AG15" s="2">
        <v>6</v>
      </c>
      <c r="AH15" s="9">
        <f t="shared" si="4"/>
        <v>787</v>
      </c>
    </row>
    <row r="16" spans="2:34" ht="15.75" customHeight="1">
      <c r="B16" s="13">
        <v>13</v>
      </c>
      <c r="C16" s="75" t="s">
        <v>32</v>
      </c>
      <c r="D16" s="44"/>
      <c r="E16" s="44">
        <v>46</v>
      </c>
      <c r="F16" s="44">
        <v>34</v>
      </c>
      <c r="G16" s="44"/>
      <c r="H16" s="44"/>
      <c r="I16" s="44"/>
      <c r="J16" s="45">
        <f t="shared" si="0"/>
        <v>92</v>
      </c>
      <c r="K16" s="46">
        <v>12</v>
      </c>
      <c r="L16" s="44" t="s">
        <v>47</v>
      </c>
      <c r="M16" s="47">
        <v>150</v>
      </c>
      <c r="N16" s="47"/>
      <c r="O16" s="47">
        <v>191</v>
      </c>
      <c r="P16" s="47"/>
      <c r="Q16" s="47">
        <v>232</v>
      </c>
      <c r="R16" s="47"/>
      <c r="S16" s="47">
        <v>221</v>
      </c>
      <c r="T16" s="47"/>
      <c r="U16" s="60">
        <f t="shared" si="1"/>
        <v>794</v>
      </c>
      <c r="V16" s="47">
        <v>190</v>
      </c>
      <c r="W16" s="47"/>
      <c r="X16" s="47">
        <v>112</v>
      </c>
      <c r="Y16" s="47"/>
      <c r="Z16" s="76">
        <f t="shared" si="2"/>
        <v>302</v>
      </c>
      <c r="AA16" s="70"/>
      <c r="AB16" s="32"/>
      <c r="AC16" s="32"/>
      <c r="AD16" s="32"/>
      <c r="AE16" s="32">
        <f t="shared" si="3"/>
        <v>0</v>
      </c>
      <c r="AF16" s="62">
        <f t="shared" si="5"/>
        <v>182.66666666666666</v>
      </c>
      <c r="AG16" s="2">
        <v>6</v>
      </c>
      <c r="AH16" s="9">
        <f t="shared" si="4"/>
        <v>1096</v>
      </c>
    </row>
    <row r="17" spans="2:34" ht="15.75" customHeight="1">
      <c r="B17" s="13">
        <v>14</v>
      </c>
      <c r="C17" s="75" t="s">
        <v>4</v>
      </c>
      <c r="D17" s="48">
        <v>14</v>
      </c>
      <c r="E17" s="44">
        <v>10</v>
      </c>
      <c r="F17" s="44">
        <v>6</v>
      </c>
      <c r="G17" s="44">
        <v>10</v>
      </c>
      <c r="H17" s="44">
        <v>22</v>
      </c>
      <c r="I17" s="44">
        <v>4</v>
      </c>
      <c r="J17" s="45">
        <f t="shared" si="0"/>
        <v>102</v>
      </c>
      <c r="K17" s="46">
        <v>36</v>
      </c>
      <c r="L17" s="44" t="s">
        <v>47</v>
      </c>
      <c r="M17" s="47">
        <v>175</v>
      </c>
      <c r="N17" s="47"/>
      <c r="O17" s="47">
        <v>156</v>
      </c>
      <c r="P17" s="47"/>
      <c r="Q17" s="47">
        <v>145</v>
      </c>
      <c r="R17" s="47"/>
      <c r="S17" s="47">
        <v>158</v>
      </c>
      <c r="T17" s="47"/>
      <c r="U17" s="60">
        <f t="shared" si="1"/>
        <v>634</v>
      </c>
      <c r="V17" s="47">
        <v>158</v>
      </c>
      <c r="W17" s="47"/>
      <c r="X17" s="47">
        <v>135</v>
      </c>
      <c r="Y17" s="47"/>
      <c r="Z17" s="76">
        <f t="shared" si="2"/>
        <v>293</v>
      </c>
      <c r="AA17" s="70"/>
      <c r="AB17" s="32"/>
      <c r="AC17" s="32"/>
      <c r="AD17" s="32"/>
      <c r="AE17" s="32">
        <f t="shared" si="3"/>
        <v>0</v>
      </c>
      <c r="AF17" s="62">
        <f t="shared" si="5"/>
        <v>154.5</v>
      </c>
      <c r="AG17" s="2">
        <v>6</v>
      </c>
      <c r="AH17" s="9">
        <f t="shared" si="4"/>
        <v>927</v>
      </c>
    </row>
    <row r="18" spans="2:34" ht="15.75" customHeight="1">
      <c r="B18" s="13">
        <v>15</v>
      </c>
      <c r="C18" s="75" t="s">
        <v>50</v>
      </c>
      <c r="D18" s="44"/>
      <c r="E18" s="44"/>
      <c r="F18" s="44"/>
      <c r="G18" s="44"/>
      <c r="H18" s="44"/>
      <c r="I18" s="44"/>
      <c r="J18" s="45"/>
      <c r="K18" s="46"/>
      <c r="L18" s="44" t="s">
        <v>47</v>
      </c>
      <c r="M18" s="47">
        <v>157</v>
      </c>
      <c r="N18" s="47"/>
      <c r="O18" s="47">
        <v>184</v>
      </c>
      <c r="P18" s="47"/>
      <c r="Q18" s="47">
        <v>165</v>
      </c>
      <c r="R18" s="47"/>
      <c r="S18" s="47">
        <v>192</v>
      </c>
      <c r="T18" s="47"/>
      <c r="U18" s="60">
        <f t="shared" si="1"/>
        <v>698</v>
      </c>
      <c r="V18" s="47">
        <v>139</v>
      </c>
      <c r="W18" s="47"/>
      <c r="X18" s="47">
        <v>149</v>
      </c>
      <c r="Y18" s="47"/>
      <c r="Z18" s="76">
        <f t="shared" si="2"/>
        <v>288</v>
      </c>
      <c r="AA18" s="70"/>
      <c r="AB18" s="32"/>
      <c r="AC18" s="32"/>
      <c r="AD18" s="32"/>
      <c r="AE18" s="32">
        <f t="shared" si="3"/>
        <v>0</v>
      </c>
      <c r="AF18" s="62">
        <f t="shared" si="5"/>
        <v>164.33333333333334</v>
      </c>
      <c r="AG18" s="2">
        <v>6</v>
      </c>
      <c r="AH18" s="9">
        <f t="shared" si="4"/>
        <v>986</v>
      </c>
    </row>
    <row r="19" spans="2:34" ht="15.75" customHeight="1" thickBot="1">
      <c r="B19" s="13">
        <v>16</v>
      </c>
      <c r="C19" s="77" t="s">
        <v>11</v>
      </c>
      <c r="D19" s="78">
        <v>8</v>
      </c>
      <c r="E19" s="79">
        <v>16</v>
      </c>
      <c r="F19" s="79">
        <v>14</v>
      </c>
      <c r="G19" s="79">
        <v>5</v>
      </c>
      <c r="H19" s="79">
        <v>14</v>
      </c>
      <c r="I19" s="79">
        <v>12</v>
      </c>
      <c r="J19" s="80">
        <f>SUM(D19:I19)+K19</f>
        <v>105</v>
      </c>
      <c r="K19" s="81">
        <v>36</v>
      </c>
      <c r="L19" s="79" t="s">
        <v>47</v>
      </c>
      <c r="M19" s="82">
        <v>210</v>
      </c>
      <c r="N19" s="82"/>
      <c r="O19" s="82">
        <v>156</v>
      </c>
      <c r="P19" s="82"/>
      <c r="Q19" s="82">
        <v>155</v>
      </c>
      <c r="R19" s="82"/>
      <c r="S19" s="82">
        <v>196</v>
      </c>
      <c r="T19" s="82"/>
      <c r="U19" s="83">
        <f t="shared" si="1"/>
        <v>717</v>
      </c>
      <c r="V19" s="82">
        <v>96</v>
      </c>
      <c r="W19" s="82"/>
      <c r="X19" s="82">
        <v>153</v>
      </c>
      <c r="Y19" s="82"/>
      <c r="Z19" s="84">
        <f t="shared" si="2"/>
        <v>249</v>
      </c>
      <c r="AA19" s="70"/>
      <c r="AB19" s="32"/>
      <c r="AC19" s="32"/>
      <c r="AD19" s="32"/>
      <c r="AE19" s="32">
        <f t="shared" si="3"/>
        <v>0</v>
      </c>
      <c r="AF19" s="62">
        <f t="shared" si="5"/>
        <v>161</v>
      </c>
      <c r="AG19" s="2">
        <v>6</v>
      </c>
      <c r="AH19" s="9">
        <f t="shared" si="4"/>
        <v>966</v>
      </c>
    </row>
    <row r="20" spans="2:34" ht="15.75" customHeight="1">
      <c r="B20" s="13">
        <v>17</v>
      </c>
      <c r="C20" s="88" t="s">
        <v>51</v>
      </c>
      <c r="D20" s="89"/>
      <c r="E20" s="89"/>
      <c r="F20" s="89"/>
      <c r="G20" s="89"/>
      <c r="H20" s="89"/>
      <c r="I20" s="89"/>
      <c r="J20" s="90"/>
      <c r="K20" s="91"/>
      <c r="L20" s="89" t="s">
        <v>47</v>
      </c>
      <c r="M20" s="92">
        <v>116</v>
      </c>
      <c r="N20" s="92"/>
      <c r="O20" s="92">
        <v>130</v>
      </c>
      <c r="P20" s="92"/>
      <c r="Q20" s="92">
        <v>190</v>
      </c>
      <c r="R20" s="92"/>
      <c r="S20" s="92">
        <v>155</v>
      </c>
      <c r="T20" s="92"/>
      <c r="U20" s="74">
        <f t="shared" si="1"/>
        <v>591</v>
      </c>
      <c r="V20" s="85"/>
      <c r="W20" s="72"/>
      <c r="X20" s="72"/>
      <c r="Y20" s="72"/>
      <c r="Z20" s="72">
        <f t="shared" si="2"/>
        <v>0</v>
      </c>
      <c r="AA20" s="32"/>
      <c r="AB20" s="32"/>
      <c r="AC20" s="32"/>
      <c r="AD20" s="32"/>
      <c r="AE20" s="32">
        <f t="shared" si="3"/>
        <v>0</v>
      </c>
      <c r="AF20" s="62">
        <f>SUM(AH20/4)</f>
        <v>147.75</v>
      </c>
      <c r="AG20" s="2">
        <v>4</v>
      </c>
      <c r="AH20" s="9">
        <f t="shared" si="4"/>
        <v>591</v>
      </c>
    </row>
    <row r="21" spans="2:34" ht="15.75" customHeight="1">
      <c r="B21" s="13">
        <v>18</v>
      </c>
      <c r="C21" s="93" t="s">
        <v>26</v>
      </c>
      <c r="D21" s="43">
        <v>16</v>
      </c>
      <c r="E21" s="39">
        <v>50</v>
      </c>
      <c r="F21" s="39">
        <v>24</v>
      </c>
      <c r="G21" s="39">
        <v>16</v>
      </c>
      <c r="H21" s="39">
        <v>16</v>
      </c>
      <c r="I21" s="39">
        <v>34</v>
      </c>
      <c r="J21" s="40">
        <f aca="true" t="shared" si="6" ref="J21:J40">SUM(D21:I21)+K21</f>
        <v>192</v>
      </c>
      <c r="K21" s="41">
        <v>36</v>
      </c>
      <c r="L21" s="39" t="s">
        <v>47</v>
      </c>
      <c r="M21" s="42">
        <v>147</v>
      </c>
      <c r="N21" s="42"/>
      <c r="O21" s="42">
        <v>168</v>
      </c>
      <c r="P21" s="42"/>
      <c r="Q21" s="42">
        <v>134</v>
      </c>
      <c r="R21" s="42"/>
      <c r="S21" s="42">
        <v>136</v>
      </c>
      <c r="T21" s="42"/>
      <c r="U21" s="76">
        <f t="shared" si="1"/>
        <v>585</v>
      </c>
      <c r="V21" s="70"/>
      <c r="W21" s="32"/>
      <c r="X21" s="32"/>
      <c r="Y21" s="32"/>
      <c r="Z21" s="32">
        <f t="shared" si="2"/>
        <v>0</v>
      </c>
      <c r="AA21" s="32"/>
      <c r="AB21" s="32"/>
      <c r="AC21" s="32"/>
      <c r="AD21" s="32"/>
      <c r="AE21" s="32">
        <f t="shared" si="3"/>
        <v>0</v>
      </c>
      <c r="AF21" s="62">
        <f>SUM(AH21/4)</f>
        <v>146.25</v>
      </c>
      <c r="AG21" s="2">
        <v>4</v>
      </c>
      <c r="AH21" s="9">
        <f t="shared" si="4"/>
        <v>585</v>
      </c>
    </row>
    <row r="22" spans="2:34" ht="15.75" customHeight="1">
      <c r="B22" s="13">
        <v>19</v>
      </c>
      <c r="C22" s="93" t="s">
        <v>31</v>
      </c>
      <c r="D22" s="39">
        <v>4</v>
      </c>
      <c r="E22" s="39">
        <v>4</v>
      </c>
      <c r="F22" s="39">
        <v>5</v>
      </c>
      <c r="G22" s="39">
        <v>6</v>
      </c>
      <c r="H22" s="39">
        <v>1</v>
      </c>
      <c r="I22" s="39">
        <v>2</v>
      </c>
      <c r="J22" s="40">
        <f t="shared" si="6"/>
        <v>58</v>
      </c>
      <c r="K22" s="41">
        <v>36</v>
      </c>
      <c r="L22" s="39" t="s">
        <v>47</v>
      </c>
      <c r="M22" s="42">
        <v>117</v>
      </c>
      <c r="N22" s="42"/>
      <c r="O22" s="42">
        <v>127</v>
      </c>
      <c r="P22" s="42"/>
      <c r="Q22" s="42">
        <v>166</v>
      </c>
      <c r="R22" s="42"/>
      <c r="S22" s="42">
        <v>121</v>
      </c>
      <c r="T22" s="42"/>
      <c r="U22" s="76">
        <f t="shared" si="1"/>
        <v>531</v>
      </c>
      <c r="V22" s="70"/>
      <c r="W22" s="32"/>
      <c r="X22" s="32"/>
      <c r="Y22" s="32"/>
      <c r="Z22" s="32">
        <f t="shared" si="2"/>
        <v>0</v>
      </c>
      <c r="AA22" s="32"/>
      <c r="AB22" s="32"/>
      <c r="AC22" s="32"/>
      <c r="AD22" s="32"/>
      <c r="AE22" s="32">
        <f t="shared" si="3"/>
        <v>0</v>
      </c>
      <c r="AF22" s="62">
        <f>SUM(AH22/4)</f>
        <v>132.75</v>
      </c>
      <c r="AG22" s="2">
        <v>4</v>
      </c>
      <c r="AH22" s="9">
        <f t="shared" si="4"/>
        <v>531</v>
      </c>
    </row>
    <row r="23" spans="2:34" ht="15.75" customHeight="1" thickBot="1">
      <c r="B23" s="13">
        <v>20</v>
      </c>
      <c r="C23" s="94" t="s">
        <v>14</v>
      </c>
      <c r="D23" s="95">
        <v>36</v>
      </c>
      <c r="E23" s="96">
        <v>28</v>
      </c>
      <c r="F23" s="96">
        <v>8</v>
      </c>
      <c r="G23" s="96">
        <v>12</v>
      </c>
      <c r="H23" s="96">
        <v>4</v>
      </c>
      <c r="I23" s="96">
        <v>5</v>
      </c>
      <c r="J23" s="97">
        <f t="shared" si="6"/>
        <v>129</v>
      </c>
      <c r="K23" s="98">
        <v>36</v>
      </c>
      <c r="L23" s="96" t="s">
        <v>47</v>
      </c>
      <c r="M23" s="99">
        <v>113</v>
      </c>
      <c r="N23" s="99"/>
      <c r="O23" s="99">
        <v>116</v>
      </c>
      <c r="P23" s="99"/>
      <c r="Q23" s="99">
        <v>144</v>
      </c>
      <c r="R23" s="99"/>
      <c r="S23" s="99">
        <v>147</v>
      </c>
      <c r="T23" s="99"/>
      <c r="U23" s="84">
        <f t="shared" si="1"/>
        <v>520</v>
      </c>
      <c r="V23" s="70"/>
      <c r="W23" s="32"/>
      <c r="X23" s="32"/>
      <c r="Y23" s="32"/>
      <c r="Z23" s="32">
        <f t="shared" si="2"/>
        <v>0</v>
      </c>
      <c r="AA23" s="32"/>
      <c r="AB23" s="32"/>
      <c r="AC23" s="32"/>
      <c r="AD23" s="32"/>
      <c r="AE23" s="32">
        <f t="shared" si="3"/>
        <v>0</v>
      </c>
      <c r="AF23" s="62">
        <f>SUM(AH23/4)</f>
        <v>130</v>
      </c>
      <c r="AG23" s="2">
        <v>4</v>
      </c>
      <c r="AH23" s="9">
        <f t="shared" si="4"/>
        <v>520</v>
      </c>
    </row>
    <row r="24" spans="2:31" ht="15.75" customHeight="1">
      <c r="B24" s="13">
        <v>21</v>
      </c>
      <c r="C24" s="18" t="s">
        <v>25</v>
      </c>
      <c r="D24" s="86">
        <v>32</v>
      </c>
      <c r="E24" s="20">
        <v>40</v>
      </c>
      <c r="F24" s="20">
        <v>42</v>
      </c>
      <c r="G24" s="20">
        <v>24</v>
      </c>
      <c r="H24" s="20">
        <v>30</v>
      </c>
      <c r="I24" s="20">
        <v>28</v>
      </c>
      <c r="J24" s="21">
        <f t="shared" si="6"/>
        <v>232</v>
      </c>
      <c r="K24" s="87">
        <v>36</v>
      </c>
      <c r="L24" s="20" t="s">
        <v>49</v>
      </c>
      <c r="M24" s="72"/>
      <c r="N24" s="72"/>
      <c r="O24" s="72"/>
      <c r="P24" s="72"/>
      <c r="Q24" s="72"/>
      <c r="R24" s="72"/>
      <c r="S24" s="72"/>
      <c r="T24" s="72"/>
      <c r="U24" s="72">
        <f t="shared" si="1"/>
        <v>0</v>
      </c>
      <c r="V24" s="32"/>
      <c r="W24" s="32"/>
      <c r="X24" s="32"/>
      <c r="Y24" s="32"/>
      <c r="Z24" s="32">
        <f t="shared" si="2"/>
        <v>0</v>
      </c>
      <c r="AA24" s="32"/>
      <c r="AB24" s="32"/>
      <c r="AC24" s="32"/>
      <c r="AD24" s="32"/>
      <c r="AE24" s="32">
        <f t="shared" si="3"/>
        <v>0</v>
      </c>
    </row>
    <row r="25" spans="2:31" ht="15.75" customHeight="1">
      <c r="B25" s="13">
        <v>22</v>
      </c>
      <c r="C25" s="14" t="s">
        <v>23</v>
      </c>
      <c r="D25" s="38">
        <v>30</v>
      </c>
      <c r="E25" s="1">
        <v>24</v>
      </c>
      <c r="F25" s="1"/>
      <c r="G25" s="1">
        <v>32</v>
      </c>
      <c r="H25" s="1">
        <v>26</v>
      </c>
      <c r="I25" s="1">
        <v>22</v>
      </c>
      <c r="J25" s="11">
        <f t="shared" si="6"/>
        <v>164</v>
      </c>
      <c r="K25" s="16">
        <v>30</v>
      </c>
      <c r="L25" s="2" t="s">
        <v>49</v>
      </c>
      <c r="M25" s="32"/>
      <c r="N25" s="32"/>
      <c r="O25" s="32"/>
      <c r="P25" s="32"/>
      <c r="Q25" s="32"/>
      <c r="R25" s="32"/>
      <c r="S25" s="32"/>
      <c r="T25" s="32"/>
      <c r="U25" s="32">
        <f t="shared" si="1"/>
        <v>0</v>
      </c>
      <c r="V25" s="32"/>
      <c r="W25" s="32"/>
      <c r="X25" s="32"/>
      <c r="Y25" s="32"/>
      <c r="Z25" s="32">
        <f t="shared" si="2"/>
        <v>0</v>
      </c>
      <c r="AA25" s="32"/>
      <c r="AB25" s="32"/>
      <c r="AC25" s="32"/>
      <c r="AD25" s="32"/>
      <c r="AE25" s="32">
        <f t="shared" si="3"/>
        <v>0</v>
      </c>
    </row>
    <row r="26" spans="2:31" ht="15.75" customHeight="1">
      <c r="B26" s="13">
        <v>23</v>
      </c>
      <c r="C26" s="14" t="s">
        <v>10</v>
      </c>
      <c r="D26" s="38">
        <v>22</v>
      </c>
      <c r="E26" s="1">
        <v>5</v>
      </c>
      <c r="F26" s="1"/>
      <c r="G26" s="1">
        <v>28</v>
      </c>
      <c r="H26" s="1">
        <v>12</v>
      </c>
      <c r="I26" s="1"/>
      <c r="J26" s="11">
        <f t="shared" si="6"/>
        <v>91</v>
      </c>
      <c r="K26" s="16">
        <v>24</v>
      </c>
      <c r="L26" s="2" t="s">
        <v>49</v>
      </c>
      <c r="M26" s="32"/>
      <c r="N26" s="32"/>
      <c r="O26" s="32"/>
      <c r="P26" s="32"/>
      <c r="Q26" s="32"/>
      <c r="R26" s="32"/>
      <c r="S26" s="32"/>
      <c r="T26" s="32"/>
      <c r="U26" s="32">
        <f t="shared" si="1"/>
        <v>0</v>
      </c>
      <c r="V26" s="32"/>
      <c r="W26" s="32"/>
      <c r="X26" s="32"/>
      <c r="Y26" s="32"/>
      <c r="Z26" s="32">
        <f t="shared" si="2"/>
        <v>0</v>
      </c>
      <c r="AA26" s="32"/>
      <c r="AB26" s="32"/>
      <c r="AC26" s="32"/>
      <c r="AD26" s="32"/>
      <c r="AE26" s="32">
        <f t="shared" si="3"/>
        <v>0</v>
      </c>
    </row>
    <row r="27" spans="2:31" ht="15.75" customHeight="1">
      <c r="B27" s="13">
        <v>24</v>
      </c>
      <c r="C27" s="14" t="s">
        <v>27</v>
      </c>
      <c r="D27" s="6">
        <v>2</v>
      </c>
      <c r="E27" s="1">
        <v>38</v>
      </c>
      <c r="F27" s="1"/>
      <c r="G27" s="1"/>
      <c r="H27" s="1">
        <v>8</v>
      </c>
      <c r="I27" s="1">
        <v>14</v>
      </c>
      <c r="J27" s="11">
        <f t="shared" si="6"/>
        <v>86</v>
      </c>
      <c r="K27" s="16">
        <v>24</v>
      </c>
      <c r="L27" s="2" t="s">
        <v>49</v>
      </c>
      <c r="M27" s="32"/>
      <c r="N27" s="32"/>
      <c r="O27" s="32"/>
      <c r="P27" s="32"/>
      <c r="Q27" s="32"/>
      <c r="R27" s="32"/>
      <c r="S27" s="32"/>
      <c r="T27" s="32"/>
      <c r="U27" s="32">
        <f t="shared" si="1"/>
        <v>0</v>
      </c>
      <c r="V27" s="32"/>
      <c r="W27" s="32"/>
      <c r="X27" s="32"/>
      <c r="Y27" s="32"/>
      <c r="Z27" s="32">
        <f t="shared" si="2"/>
        <v>0</v>
      </c>
      <c r="AA27" s="32"/>
      <c r="AB27" s="32"/>
      <c r="AC27" s="32"/>
      <c r="AD27" s="32"/>
      <c r="AE27" s="32">
        <f t="shared" si="3"/>
        <v>0</v>
      </c>
    </row>
    <row r="28" spans="2:31" ht="15.75" customHeight="1" thickBot="1">
      <c r="B28" s="8">
        <v>25</v>
      </c>
      <c r="C28" s="15" t="s">
        <v>30</v>
      </c>
      <c r="D28" s="23">
        <v>5</v>
      </c>
      <c r="E28" s="24">
        <v>12</v>
      </c>
      <c r="F28" s="24"/>
      <c r="G28" s="24">
        <v>30</v>
      </c>
      <c r="H28" s="24"/>
      <c r="I28" s="24"/>
      <c r="J28" s="12">
        <f t="shared" si="6"/>
        <v>65</v>
      </c>
      <c r="K28" s="17">
        <v>18</v>
      </c>
      <c r="L28" s="25" t="s">
        <v>49</v>
      </c>
      <c r="M28" s="32"/>
      <c r="N28" s="32"/>
      <c r="O28" s="32"/>
      <c r="P28" s="32"/>
      <c r="Q28" s="32"/>
      <c r="R28" s="32"/>
      <c r="S28" s="32"/>
      <c r="T28" s="32"/>
      <c r="U28" s="32">
        <f t="shared" si="1"/>
        <v>0</v>
      </c>
      <c r="V28" s="32"/>
      <c r="W28" s="32"/>
      <c r="X28" s="32"/>
      <c r="Y28" s="32"/>
      <c r="Z28" s="32">
        <f t="shared" si="2"/>
        <v>0</v>
      </c>
      <c r="AA28" s="32"/>
      <c r="AB28" s="32"/>
      <c r="AC28" s="32"/>
      <c r="AD28" s="32"/>
      <c r="AE28" s="32">
        <f t="shared" si="3"/>
        <v>0</v>
      </c>
    </row>
    <row r="29" spans="2:31" ht="15.75" customHeight="1">
      <c r="B29" s="26">
        <v>26</v>
      </c>
      <c r="C29" s="18" t="s">
        <v>39</v>
      </c>
      <c r="D29" s="33"/>
      <c r="E29" s="20"/>
      <c r="F29" s="20">
        <v>36</v>
      </c>
      <c r="G29" s="20">
        <v>4</v>
      </c>
      <c r="H29" s="20"/>
      <c r="I29" s="20"/>
      <c r="J29" s="21">
        <f t="shared" si="6"/>
        <v>52</v>
      </c>
      <c r="K29" s="22">
        <v>12</v>
      </c>
      <c r="L29" s="19" t="s">
        <v>49</v>
      </c>
      <c r="M29" s="32"/>
      <c r="N29" s="32"/>
      <c r="O29" s="32"/>
      <c r="P29" s="32"/>
      <c r="Q29" s="32"/>
      <c r="R29" s="32"/>
      <c r="S29" s="32"/>
      <c r="T29" s="32"/>
      <c r="U29" s="32">
        <f t="shared" si="1"/>
        <v>0</v>
      </c>
      <c r="V29" s="32"/>
      <c r="W29" s="32"/>
      <c r="X29" s="32"/>
      <c r="Y29" s="32"/>
      <c r="Z29" s="32">
        <f t="shared" si="2"/>
        <v>0</v>
      </c>
      <c r="AA29" s="32"/>
      <c r="AB29" s="32"/>
      <c r="AC29" s="32"/>
      <c r="AD29" s="32"/>
      <c r="AE29" s="32">
        <f t="shared" si="3"/>
        <v>0</v>
      </c>
    </row>
    <row r="30" spans="2:31" ht="15.75" customHeight="1">
      <c r="B30" s="27">
        <v>27</v>
      </c>
      <c r="C30" s="14" t="s">
        <v>28</v>
      </c>
      <c r="D30" s="6">
        <v>3</v>
      </c>
      <c r="E30" s="1">
        <v>3</v>
      </c>
      <c r="F30" s="1">
        <v>3</v>
      </c>
      <c r="G30" s="1">
        <v>1</v>
      </c>
      <c r="H30" s="1">
        <v>2</v>
      </c>
      <c r="I30" s="1"/>
      <c r="J30" s="11">
        <f t="shared" si="6"/>
        <v>42</v>
      </c>
      <c r="K30" s="16">
        <v>30</v>
      </c>
      <c r="L30" s="2" t="s">
        <v>49</v>
      </c>
      <c r="M30" s="32"/>
      <c r="N30" s="32"/>
      <c r="O30" s="32"/>
      <c r="P30" s="32"/>
      <c r="Q30" s="32"/>
      <c r="R30" s="32"/>
      <c r="S30" s="32"/>
      <c r="T30" s="32"/>
      <c r="U30" s="32">
        <f t="shared" si="1"/>
        <v>0</v>
      </c>
      <c r="V30" s="32"/>
      <c r="W30" s="32"/>
      <c r="X30" s="32"/>
      <c r="Y30" s="32"/>
      <c r="Z30" s="32">
        <f t="shared" si="2"/>
        <v>0</v>
      </c>
      <c r="AA30" s="32"/>
      <c r="AB30" s="32"/>
      <c r="AC30" s="32"/>
      <c r="AD30" s="32"/>
      <c r="AE30" s="32">
        <f t="shared" si="3"/>
        <v>0</v>
      </c>
    </row>
    <row r="31" spans="2:31" ht="15.75" customHeight="1">
      <c r="B31" s="27">
        <v>28</v>
      </c>
      <c r="C31" s="14" t="s">
        <v>34</v>
      </c>
      <c r="D31" s="2"/>
      <c r="E31" s="2">
        <v>8</v>
      </c>
      <c r="F31" s="1">
        <v>2</v>
      </c>
      <c r="G31" s="2">
        <v>3</v>
      </c>
      <c r="H31" s="2">
        <v>3</v>
      </c>
      <c r="I31" s="2"/>
      <c r="J31" s="11">
        <f t="shared" si="6"/>
        <v>40</v>
      </c>
      <c r="K31" s="16">
        <v>24</v>
      </c>
      <c r="L31" s="2" t="s">
        <v>49</v>
      </c>
      <c r="M31" s="32"/>
      <c r="N31" s="32"/>
      <c r="O31" s="32"/>
      <c r="P31" s="32"/>
      <c r="Q31" s="32"/>
      <c r="R31" s="32"/>
      <c r="S31" s="32"/>
      <c r="T31" s="32"/>
      <c r="U31" s="32">
        <f t="shared" si="1"/>
        <v>0</v>
      </c>
      <c r="V31" s="32"/>
      <c r="W31" s="32"/>
      <c r="X31" s="32"/>
      <c r="Y31" s="32"/>
      <c r="Z31" s="32">
        <f t="shared" si="2"/>
        <v>0</v>
      </c>
      <c r="AA31" s="32"/>
      <c r="AB31" s="32"/>
      <c r="AC31" s="32"/>
      <c r="AD31" s="32"/>
      <c r="AE31" s="32">
        <f t="shared" si="3"/>
        <v>0</v>
      </c>
    </row>
    <row r="32" spans="2:31" ht="16.5" customHeight="1">
      <c r="B32" s="27">
        <v>29</v>
      </c>
      <c r="C32" s="14" t="s">
        <v>41</v>
      </c>
      <c r="D32" s="1"/>
      <c r="E32" s="1"/>
      <c r="F32" s="1">
        <v>16</v>
      </c>
      <c r="G32" s="1"/>
      <c r="H32" s="1"/>
      <c r="I32" s="1"/>
      <c r="J32" s="11">
        <f t="shared" si="6"/>
        <v>22</v>
      </c>
      <c r="K32" s="16">
        <v>6</v>
      </c>
      <c r="L32" s="2" t="s">
        <v>49</v>
      </c>
      <c r="M32" s="32"/>
      <c r="N32" s="32"/>
      <c r="O32" s="32"/>
      <c r="P32" s="32"/>
      <c r="Q32" s="32"/>
      <c r="R32" s="32"/>
      <c r="S32" s="32"/>
      <c r="T32" s="32"/>
      <c r="U32" s="32">
        <f t="shared" si="1"/>
        <v>0</v>
      </c>
      <c r="V32" s="32"/>
      <c r="W32" s="32"/>
      <c r="X32" s="32"/>
      <c r="Y32" s="32"/>
      <c r="Z32" s="32">
        <f t="shared" si="2"/>
        <v>0</v>
      </c>
      <c r="AA32" s="32"/>
      <c r="AB32" s="32"/>
      <c r="AC32" s="32"/>
      <c r="AD32" s="32"/>
      <c r="AE32" s="32">
        <f t="shared" si="3"/>
        <v>0</v>
      </c>
    </row>
    <row r="33" spans="2:31" ht="16.5" customHeight="1">
      <c r="B33" s="27">
        <v>30</v>
      </c>
      <c r="C33" s="14" t="s">
        <v>35</v>
      </c>
      <c r="D33" s="6"/>
      <c r="E33" s="1">
        <v>6</v>
      </c>
      <c r="F33" s="1">
        <v>4</v>
      </c>
      <c r="G33" s="1"/>
      <c r="H33" s="1"/>
      <c r="I33" s="1"/>
      <c r="J33" s="11">
        <f t="shared" si="6"/>
        <v>22</v>
      </c>
      <c r="K33" s="16">
        <v>12</v>
      </c>
      <c r="L33" s="2" t="s">
        <v>49</v>
      </c>
      <c r="M33" s="32"/>
      <c r="N33" s="32"/>
      <c r="O33" s="32"/>
      <c r="P33" s="32"/>
      <c r="Q33" s="32"/>
      <c r="R33" s="32"/>
      <c r="S33" s="32"/>
      <c r="T33" s="32"/>
      <c r="U33" s="32">
        <f t="shared" si="1"/>
        <v>0</v>
      </c>
      <c r="V33" s="32"/>
      <c r="W33" s="32"/>
      <c r="X33" s="32"/>
      <c r="Y33" s="32"/>
      <c r="Z33" s="32">
        <f t="shared" si="2"/>
        <v>0</v>
      </c>
      <c r="AA33" s="32"/>
      <c r="AB33" s="32"/>
      <c r="AC33" s="32"/>
      <c r="AD33" s="32"/>
      <c r="AE33" s="32">
        <f t="shared" si="3"/>
        <v>0</v>
      </c>
    </row>
    <row r="34" spans="2:31" ht="16.5" customHeight="1">
      <c r="B34" s="27">
        <v>31</v>
      </c>
      <c r="C34" s="14" t="s">
        <v>12</v>
      </c>
      <c r="D34" s="1">
        <v>1</v>
      </c>
      <c r="E34" s="1">
        <v>2</v>
      </c>
      <c r="F34" s="1"/>
      <c r="G34" s="1"/>
      <c r="H34" s="1"/>
      <c r="I34" s="1"/>
      <c r="J34" s="11">
        <f t="shared" si="6"/>
        <v>15</v>
      </c>
      <c r="K34" s="16">
        <v>12</v>
      </c>
      <c r="L34" s="2" t="s">
        <v>49</v>
      </c>
      <c r="M34" s="32"/>
      <c r="N34" s="32"/>
      <c r="O34" s="32"/>
      <c r="P34" s="32"/>
      <c r="Q34" s="32"/>
      <c r="R34" s="32"/>
      <c r="S34" s="32"/>
      <c r="T34" s="32"/>
      <c r="U34" s="32">
        <f t="shared" si="1"/>
        <v>0</v>
      </c>
      <c r="V34" s="32"/>
      <c r="W34" s="32"/>
      <c r="X34" s="32"/>
      <c r="Y34" s="32"/>
      <c r="Z34" s="32">
        <f t="shared" si="2"/>
        <v>0</v>
      </c>
      <c r="AA34" s="32"/>
      <c r="AB34" s="32"/>
      <c r="AC34" s="32"/>
      <c r="AD34" s="32"/>
      <c r="AE34" s="32">
        <f t="shared" si="3"/>
        <v>0</v>
      </c>
    </row>
    <row r="35" spans="2:31" ht="16.5" customHeight="1">
      <c r="B35" s="27">
        <v>32</v>
      </c>
      <c r="C35" s="14" t="s">
        <v>44</v>
      </c>
      <c r="D35" s="9"/>
      <c r="E35" s="9"/>
      <c r="F35" s="9"/>
      <c r="G35" s="9"/>
      <c r="H35" s="9"/>
      <c r="I35" s="9">
        <v>8</v>
      </c>
      <c r="J35" s="11">
        <f t="shared" si="6"/>
        <v>14</v>
      </c>
      <c r="K35" s="16">
        <v>6</v>
      </c>
      <c r="L35" s="2" t="s">
        <v>49</v>
      </c>
      <c r="M35" s="32"/>
      <c r="N35" s="32"/>
      <c r="O35" s="32"/>
      <c r="P35" s="32"/>
      <c r="Q35" s="32"/>
      <c r="R35" s="32"/>
      <c r="S35" s="32"/>
      <c r="T35" s="32"/>
      <c r="U35" s="32">
        <f t="shared" si="1"/>
        <v>0</v>
      </c>
      <c r="V35" s="32"/>
      <c r="W35" s="32"/>
      <c r="X35" s="32"/>
      <c r="Y35" s="32"/>
      <c r="Z35" s="32">
        <f t="shared" si="2"/>
        <v>0</v>
      </c>
      <c r="AA35" s="32"/>
      <c r="AB35" s="32"/>
      <c r="AC35" s="32"/>
      <c r="AD35" s="32"/>
      <c r="AE35" s="32">
        <f t="shared" si="3"/>
        <v>0</v>
      </c>
    </row>
    <row r="36" spans="2:31" ht="16.5" customHeight="1">
      <c r="B36" s="27">
        <v>33</v>
      </c>
      <c r="C36" s="14" t="s">
        <v>42</v>
      </c>
      <c r="D36" s="2"/>
      <c r="E36" s="2"/>
      <c r="F36" s="2"/>
      <c r="G36" s="2"/>
      <c r="H36" s="2">
        <v>5</v>
      </c>
      <c r="I36" s="2"/>
      <c r="J36" s="11">
        <f t="shared" si="6"/>
        <v>11</v>
      </c>
      <c r="K36" s="16">
        <v>6</v>
      </c>
      <c r="L36" s="2" t="s">
        <v>49</v>
      </c>
      <c r="M36" s="32"/>
      <c r="N36" s="32"/>
      <c r="O36" s="32"/>
      <c r="P36" s="32"/>
      <c r="Q36" s="32"/>
      <c r="R36" s="32"/>
      <c r="S36" s="32"/>
      <c r="T36" s="32"/>
      <c r="U36" s="32">
        <f t="shared" si="1"/>
        <v>0</v>
      </c>
      <c r="V36" s="32"/>
      <c r="W36" s="32"/>
      <c r="X36" s="32"/>
      <c r="Y36" s="32"/>
      <c r="Z36" s="32">
        <f t="shared" si="2"/>
        <v>0</v>
      </c>
      <c r="AA36" s="32"/>
      <c r="AB36" s="32"/>
      <c r="AC36" s="32"/>
      <c r="AD36" s="32"/>
      <c r="AE36" s="32">
        <f t="shared" si="3"/>
        <v>0</v>
      </c>
    </row>
    <row r="37" spans="2:31" ht="16.5" customHeight="1">
      <c r="B37" s="27">
        <v>34</v>
      </c>
      <c r="C37" s="14" t="s">
        <v>45</v>
      </c>
      <c r="D37" s="9"/>
      <c r="E37" s="9"/>
      <c r="F37" s="9"/>
      <c r="G37" s="9"/>
      <c r="H37" s="9"/>
      <c r="I37" s="9">
        <v>3</v>
      </c>
      <c r="J37" s="11">
        <f t="shared" si="6"/>
        <v>9</v>
      </c>
      <c r="K37" s="16">
        <v>6</v>
      </c>
      <c r="L37" s="2" t="s">
        <v>49</v>
      </c>
      <c r="M37" s="32"/>
      <c r="N37" s="32"/>
      <c r="O37" s="32"/>
      <c r="P37" s="32"/>
      <c r="Q37" s="32"/>
      <c r="R37" s="32"/>
      <c r="S37" s="32"/>
      <c r="T37" s="32"/>
      <c r="U37" s="32">
        <f t="shared" si="1"/>
        <v>0</v>
      </c>
      <c r="V37" s="32"/>
      <c r="W37" s="32"/>
      <c r="X37" s="32"/>
      <c r="Y37" s="32"/>
      <c r="Z37" s="32">
        <f t="shared" si="2"/>
        <v>0</v>
      </c>
      <c r="AA37" s="32"/>
      <c r="AB37" s="32"/>
      <c r="AC37" s="32"/>
      <c r="AD37" s="32"/>
      <c r="AE37" s="32">
        <f t="shared" si="3"/>
        <v>0</v>
      </c>
    </row>
    <row r="38" spans="2:31" ht="16.5" customHeight="1">
      <c r="B38" s="27">
        <v>35</v>
      </c>
      <c r="C38" s="28" t="s">
        <v>37</v>
      </c>
      <c r="D38" s="29"/>
      <c r="E38" s="29"/>
      <c r="F38" s="29">
        <v>1</v>
      </c>
      <c r="G38" s="29"/>
      <c r="H38" s="29"/>
      <c r="I38" s="29"/>
      <c r="J38" s="30">
        <f t="shared" si="6"/>
        <v>7</v>
      </c>
      <c r="K38" s="31">
        <v>6</v>
      </c>
      <c r="L38" s="2" t="s">
        <v>49</v>
      </c>
      <c r="M38" s="32"/>
      <c r="N38" s="32"/>
      <c r="O38" s="32"/>
      <c r="P38" s="32"/>
      <c r="Q38" s="32"/>
      <c r="R38" s="32"/>
      <c r="S38" s="32"/>
      <c r="T38" s="32"/>
      <c r="U38" s="32">
        <f t="shared" si="1"/>
        <v>0</v>
      </c>
      <c r="V38" s="32"/>
      <c r="W38" s="32"/>
      <c r="X38" s="32"/>
      <c r="Y38" s="32"/>
      <c r="Z38" s="32">
        <f t="shared" si="2"/>
        <v>0</v>
      </c>
      <c r="AA38" s="32"/>
      <c r="AB38" s="32"/>
      <c r="AC38" s="32"/>
      <c r="AD38" s="32"/>
      <c r="AE38" s="32">
        <f t="shared" si="3"/>
        <v>0</v>
      </c>
    </row>
    <row r="39" spans="2:31" ht="16.5" customHeight="1">
      <c r="B39" s="27">
        <v>36</v>
      </c>
      <c r="C39" s="28" t="s">
        <v>36</v>
      </c>
      <c r="D39" s="29"/>
      <c r="E39" s="29">
        <v>1</v>
      </c>
      <c r="F39" s="29"/>
      <c r="G39" s="29"/>
      <c r="H39" s="29"/>
      <c r="I39" s="29"/>
      <c r="J39" s="30">
        <f t="shared" si="6"/>
        <v>7</v>
      </c>
      <c r="K39" s="31">
        <v>6</v>
      </c>
      <c r="L39" s="2" t="s">
        <v>49</v>
      </c>
      <c r="M39" s="32"/>
      <c r="N39" s="32"/>
      <c r="O39" s="32"/>
      <c r="P39" s="32"/>
      <c r="Q39" s="32"/>
      <c r="R39" s="32"/>
      <c r="S39" s="32"/>
      <c r="T39" s="32"/>
      <c r="U39" s="32">
        <f t="shared" si="1"/>
        <v>0</v>
      </c>
      <c r="V39" s="32"/>
      <c r="W39" s="32"/>
      <c r="X39" s="32"/>
      <c r="Y39" s="32"/>
      <c r="Z39" s="32">
        <f t="shared" si="2"/>
        <v>0</v>
      </c>
      <c r="AA39" s="32"/>
      <c r="AB39" s="32"/>
      <c r="AC39" s="32"/>
      <c r="AD39" s="32"/>
      <c r="AE39" s="32">
        <f t="shared" si="3"/>
        <v>0</v>
      </c>
    </row>
    <row r="40" spans="2:31" ht="16.5" customHeight="1" thickBot="1">
      <c r="B40" s="27">
        <v>37</v>
      </c>
      <c r="C40" s="15" t="s">
        <v>46</v>
      </c>
      <c r="D40" s="10"/>
      <c r="E40" s="10"/>
      <c r="F40" s="10"/>
      <c r="G40" s="10"/>
      <c r="H40" s="10"/>
      <c r="I40" s="10">
        <v>1</v>
      </c>
      <c r="J40" s="12">
        <f t="shared" si="6"/>
        <v>7</v>
      </c>
      <c r="K40" s="17">
        <v>6</v>
      </c>
      <c r="L40" s="2" t="s">
        <v>49</v>
      </c>
      <c r="M40" s="32"/>
      <c r="N40" s="32"/>
      <c r="O40" s="32"/>
      <c r="P40" s="32"/>
      <c r="Q40" s="32"/>
      <c r="R40" s="32"/>
      <c r="S40" s="32"/>
      <c r="T40" s="32"/>
      <c r="U40" s="32">
        <f t="shared" si="1"/>
        <v>0</v>
      </c>
      <c r="V40" s="32"/>
      <c r="W40" s="32"/>
      <c r="X40" s="32"/>
      <c r="Y40" s="32"/>
      <c r="Z40" s="32">
        <f t="shared" si="2"/>
        <v>0</v>
      </c>
      <c r="AA40" s="32"/>
      <c r="AB40" s="32"/>
      <c r="AC40" s="32"/>
      <c r="AD40" s="32"/>
      <c r="AE40" s="32">
        <f t="shared" si="3"/>
        <v>0</v>
      </c>
    </row>
  </sheetData>
  <sheetProtection/>
  <mergeCells count="8">
    <mergeCell ref="L2:L3"/>
    <mergeCell ref="K2:K3"/>
    <mergeCell ref="B2:B3"/>
    <mergeCell ref="C2:C3"/>
    <mergeCell ref="J2:J3"/>
    <mergeCell ref="D2:I2"/>
    <mergeCell ref="M2:AE2"/>
    <mergeCell ref="B1:AH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2013-03-13T21:43:25Z</dcterms:modified>
  <cp:category/>
  <cp:version/>
  <cp:contentType/>
  <cp:contentStatus/>
</cp:coreProperties>
</file>