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8205" tabRatio="576" activeTab="2"/>
  </bookViews>
  <sheets>
    <sheet name="harmonogram" sheetId="5" r:id="rId1"/>
    <sheet name="klasyfikacja indywidualna" sheetId="4" r:id="rId2"/>
    <sheet name="klasyfikacja drużynowa" sheetId="7" r:id="rId3"/>
    <sheet name="wyniki drużyn" sheetId="8" r:id="rId4"/>
    <sheet name="lista startowa" sheetId="6" r:id="rId5"/>
    <sheet name="Arkusz1" sheetId="9" r:id="rId6"/>
  </sheets>
  <definedNames>
    <definedName name="_xlnm._FilterDatabase" localSheetId="0" hidden="1">harmonogram!$A$1:$U$329</definedName>
    <definedName name="_xlnm._FilterDatabase" localSheetId="1" hidden="1">'klasyfikacja indywidualna'!$A$3:$FH$71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7" l="1"/>
  <c r="F26" i="7" s="1"/>
  <c r="E26" i="7"/>
  <c r="G26" i="7"/>
  <c r="I26" i="7"/>
  <c r="J26" i="7" s="1"/>
  <c r="K26" i="7"/>
  <c r="N26" i="7" s="1"/>
  <c r="M26" i="7"/>
  <c r="C27" i="8" l="1"/>
  <c r="D27" i="8"/>
  <c r="E27" i="8"/>
  <c r="F27" i="8"/>
  <c r="G27" i="8"/>
  <c r="H27" i="8"/>
  <c r="K27" i="8"/>
  <c r="L27" i="8"/>
  <c r="M27" i="8"/>
  <c r="G14" i="7" s="1"/>
  <c r="N27" i="8"/>
  <c r="O27" i="8"/>
  <c r="K14" i="7" s="1"/>
  <c r="P27" i="8"/>
  <c r="S27" i="8"/>
  <c r="C8" i="7" s="1"/>
  <c r="T27" i="8"/>
  <c r="E8" i="7" s="1"/>
  <c r="U27" i="8"/>
  <c r="G8" i="7" s="1"/>
  <c r="V27" i="8"/>
  <c r="W27" i="8"/>
  <c r="X27" i="8"/>
  <c r="AA27" i="8"/>
  <c r="AB27" i="8"/>
  <c r="AC27" i="8"/>
  <c r="AD27" i="8"/>
  <c r="AE27" i="8"/>
  <c r="AF27" i="8"/>
  <c r="AI27" i="8"/>
  <c r="C6" i="7" s="1"/>
  <c r="AJ27" i="8"/>
  <c r="AK27" i="8"/>
  <c r="G6" i="7" s="1"/>
  <c r="AL27" i="8"/>
  <c r="AM27" i="8"/>
  <c r="K6" i="7" s="1"/>
  <c r="AN27" i="8"/>
  <c r="AQ27" i="8"/>
  <c r="C4" i="7" s="1"/>
  <c r="AR27" i="8"/>
  <c r="AS27" i="8"/>
  <c r="G4" i="7" s="1"/>
  <c r="AT27" i="8"/>
  <c r="AU27" i="8"/>
  <c r="K4" i="7" s="1"/>
  <c r="AV27" i="8"/>
  <c r="M4" i="7" s="1"/>
  <c r="AY27" i="8"/>
  <c r="AZ27" i="8"/>
  <c r="E7" i="7" s="1"/>
  <c r="BA27" i="8"/>
  <c r="G7" i="7" s="1"/>
  <c r="BB27" i="8"/>
  <c r="BC27" i="8"/>
  <c r="BD27" i="8"/>
  <c r="BG27" i="8"/>
  <c r="C3" i="7" s="1"/>
  <c r="BH27" i="8"/>
  <c r="BI27" i="8"/>
  <c r="G3" i="7" s="1"/>
  <c r="BJ27" i="8"/>
  <c r="I3" i="7" s="1"/>
  <c r="BK27" i="8"/>
  <c r="BL27" i="8"/>
  <c r="BO27" i="8"/>
  <c r="BP27" i="8"/>
  <c r="BQ27" i="8"/>
  <c r="BR27" i="8"/>
  <c r="BS27" i="8"/>
  <c r="K25" i="7" s="1"/>
  <c r="BT27" i="8"/>
  <c r="BW27" i="8"/>
  <c r="BX27" i="8"/>
  <c r="BY27" i="8"/>
  <c r="BZ27" i="8"/>
  <c r="I10" i="7" s="1"/>
  <c r="CA27" i="8"/>
  <c r="K10" i="7" s="1"/>
  <c r="CB27" i="8"/>
  <c r="CE27" i="8"/>
  <c r="CF27" i="8"/>
  <c r="CG27" i="8"/>
  <c r="CH27" i="8"/>
  <c r="CI27" i="8"/>
  <c r="CJ27" i="8"/>
  <c r="CM27" i="8"/>
  <c r="CN27" i="8"/>
  <c r="CO27" i="8"/>
  <c r="CP27" i="8"/>
  <c r="CQ27" i="8"/>
  <c r="CR27" i="8"/>
  <c r="CU27" i="8"/>
  <c r="C5" i="7" s="1"/>
  <c r="CV27" i="8"/>
  <c r="CW27" i="8"/>
  <c r="G5" i="7" s="1"/>
  <c r="CX27" i="8"/>
  <c r="CY27" i="8"/>
  <c r="CZ27" i="8"/>
  <c r="DC27" i="8"/>
  <c r="DD27" i="8"/>
  <c r="DE27" i="8"/>
  <c r="G15" i="7" s="1"/>
  <c r="DF27" i="8"/>
  <c r="DG27" i="8"/>
  <c r="DH27" i="8"/>
  <c r="DK27" i="8"/>
  <c r="DL27" i="8"/>
  <c r="DM27" i="8"/>
  <c r="DN27" i="8"/>
  <c r="I24" i="7" s="1"/>
  <c r="DO27" i="8"/>
  <c r="DP27" i="8"/>
  <c r="DS27" i="8"/>
  <c r="DT27" i="8"/>
  <c r="DU27" i="8"/>
  <c r="G11" i="7" s="1"/>
  <c r="DV27" i="8"/>
  <c r="DW27" i="8"/>
  <c r="DX27" i="8"/>
  <c r="EA27" i="8"/>
  <c r="EB27" i="8"/>
  <c r="EC27" i="8"/>
  <c r="ED27" i="8"/>
  <c r="EE27" i="8"/>
  <c r="EF27" i="8"/>
  <c r="EI27" i="8"/>
  <c r="EJ27" i="8"/>
  <c r="EK27" i="8"/>
  <c r="EL27" i="8"/>
  <c r="EM27" i="8"/>
  <c r="EN27" i="8"/>
  <c r="EQ27" i="8"/>
  <c r="ER27" i="8"/>
  <c r="E19" i="7" s="1"/>
  <c r="ES27" i="8"/>
  <c r="G19" i="7" s="1"/>
  <c r="ET27" i="8"/>
  <c r="I19" i="7" s="1"/>
  <c r="EU27" i="8"/>
  <c r="EV27" i="8"/>
  <c r="EY27" i="8"/>
  <c r="EZ27" i="8"/>
  <c r="FA27" i="8"/>
  <c r="FB27" i="8"/>
  <c r="FC27" i="8"/>
  <c r="FD27" i="8"/>
  <c r="FG27" i="8"/>
  <c r="C12" i="7" s="1"/>
  <c r="FH27" i="8"/>
  <c r="E12" i="7" s="1"/>
  <c r="FI27" i="8"/>
  <c r="G12" i="7" s="1"/>
  <c r="FJ27" i="8"/>
  <c r="I12" i="7" s="1"/>
  <c r="FK27" i="8"/>
  <c r="K12" i="7" s="1"/>
  <c r="FL27" i="8"/>
  <c r="FO27" i="8"/>
  <c r="FP27" i="8"/>
  <c r="FQ27" i="8"/>
  <c r="FR27" i="8"/>
  <c r="FS27" i="8"/>
  <c r="FT27" i="8"/>
  <c r="FW27" i="8"/>
  <c r="C13" i="7" s="1"/>
  <c r="FX27" i="8"/>
  <c r="FY27" i="8"/>
  <c r="FZ27" i="8"/>
  <c r="GA27" i="8"/>
  <c r="GB27" i="8"/>
  <c r="GE27" i="8"/>
  <c r="GF27" i="8"/>
  <c r="GG27" i="8"/>
  <c r="GH27" i="8"/>
  <c r="GI27" i="8"/>
  <c r="GJ27" i="8"/>
  <c r="GM27" i="8"/>
  <c r="GN27" i="8"/>
  <c r="GO27" i="8"/>
  <c r="GP27" i="8"/>
  <c r="GQ27" i="8"/>
  <c r="GR27" i="8"/>
  <c r="E3" i="7"/>
  <c r="K3" i="7"/>
  <c r="M3" i="7"/>
  <c r="I8" i="7"/>
  <c r="K8" i="7"/>
  <c r="M8" i="7"/>
  <c r="E6" i="7"/>
  <c r="I6" i="7"/>
  <c r="M6" i="7"/>
  <c r="C7" i="7"/>
  <c r="I7" i="7"/>
  <c r="K7" i="7"/>
  <c r="M7" i="7"/>
  <c r="C10" i="7"/>
  <c r="E10" i="7"/>
  <c r="G10" i="7"/>
  <c r="M10" i="7"/>
  <c r="E5" i="7"/>
  <c r="I5" i="7"/>
  <c r="K5" i="7"/>
  <c r="M5" i="7"/>
  <c r="M12" i="7"/>
  <c r="E4" i="7"/>
  <c r="I4" i="7"/>
  <c r="C11" i="7"/>
  <c r="E11" i="7"/>
  <c r="I11" i="7"/>
  <c r="K11" i="7"/>
  <c r="M11" i="7"/>
  <c r="C18" i="7"/>
  <c r="E18" i="7"/>
  <c r="G18" i="7"/>
  <c r="I18" i="7"/>
  <c r="K18" i="7"/>
  <c r="M18" i="7"/>
  <c r="C17" i="7"/>
  <c r="E17" i="7"/>
  <c r="G17" i="7"/>
  <c r="I17" i="7"/>
  <c r="K17" i="7"/>
  <c r="M17" i="7"/>
  <c r="C16" i="7"/>
  <c r="E16" i="7"/>
  <c r="G16" i="7"/>
  <c r="I16" i="7"/>
  <c r="K16" i="7"/>
  <c r="M16" i="7"/>
  <c r="C9" i="7"/>
  <c r="E9" i="7"/>
  <c r="G9" i="7"/>
  <c r="I9" i="7"/>
  <c r="K9" i="7"/>
  <c r="M9" i="7"/>
  <c r="C20" i="7"/>
  <c r="E20" i="7"/>
  <c r="G20" i="7"/>
  <c r="I20" i="7"/>
  <c r="K20" i="7"/>
  <c r="M20" i="7"/>
  <c r="C15" i="7"/>
  <c r="E15" i="7"/>
  <c r="I15" i="7"/>
  <c r="K15" i="7"/>
  <c r="M15" i="7"/>
  <c r="E13" i="7"/>
  <c r="G13" i="7"/>
  <c r="I13" i="7"/>
  <c r="K13" i="7"/>
  <c r="M13" i="7"/>
  <c r="C23" i="7"/>
  <c r="E23" i="7"/>
  <c r="G23" i="7"/>
  <c r="I23" i="7"/>
  <c r="K23" i="7"/>
  <c r="M23" i="7"/>
  <c r="C14" i="7"/>
  <c r="E14" i="7"/>
  <c r="I14" i="7"/>
  <c r="M14" i="7"/>
  <c r="C25" i="7"/>
  <c r="E25" i="7"/>
  <c r="G25" i="7"/>
  <c r="I25" i="7"/>
  <c r="M25" i="7"/>
  <c r="C27" i="7"/>
  <c r="E27" i="7"/>
  <c r="G27" i="7"/>
  <c r="I27" i="7"/>
  <c r="K27" i="7"/>
  <c r="M27" i="7"/>
  <c r="C24" i="7"/>
  <c r="E24" i="7"/>
  <c r="G24" i="7"/>
  <c r="K24" i="7"/>
  <c r="M24" i="7"/>
  <c r="C22" i="7"/>
  <c r="E22" i="7"/>
  <c r="G22" i="7"/>
  <c r="I22" i="7"/>
  <c r="K22" i="7"/>
  <c r="M22" i="7"/>
  <c r="C19" i="7"/>
  <c r="K19" i="7"/>
  <c r="M19" i="7"/>
  <c r="C21" i="7"/>
  <c r="E21" i="7"/>
  <c r="G21" i="7"/>
  <c r="I21" i="7"/>
  <c r="K21" i="7"/>
  <c r="M21" i="7"/>
  <c r="F3" i="7" l="1"/>
  <c r="J24" i="7"/>
  <c r="N27" i="7"/>
  <c r="N22" i="7"/>
  <c r="J22" i="7"/>
  <c r="J4" i="7"/>
  <c r="F12" i="7"/>
  <c r="N3" i="7"/>
  <c r="N21" i="7"/>
  <c r="J19" i="7"/>
  <c r="J3" i="7"/>
  <c r="J16" i="7"/>
  <c r="J18" i="7"/>
  <c r="N11" i="7"/>
  <c r="N4" i="7"/>
  <c r="J13" i="7"/>
  <c r="N9" i="7"/>
  <c r="N16" i="7"/>
  <c r="N10" i="7"/>
  <c r="F6" i="7"/>
  <c r="J8" i="7"/>
  <c r="N23" i="7"/>
  <c r="N13" i="7"/>
  <c r="F15" i="7"/>
  <c r="N18" i="7"/>
  <c r="J5" i="7"/>
  <c r="N17" i="7"/>
  <c r="J17" i="7"/>
  <c r="J25" i="7"/>
  <c r="J7" i="7"/>
  <c r="N6" i="7"/>
  <c r="J6" i="7"/>
  <c r="N19" i="7"/>
  <c r="F22" i="7"/>
  <c r="N25" i="7"/>
  <c r="J14" i="7"/>
  <c r="N15" i="7"/>
  <c r="J15" i="7"/>
  <c r="J20" i="7"/>
  <c r="F17" i="7"/>
  <c r="N12" i="7"/>
  <c r="J12" i="7"/>
  <c r="N5" i="7"/>
  <c r="N7" i="7"/>
  <c r="N8" i="7"/>
  <c r="F24" i="7"/>
  <c r="F23" i="7"/>
  <c r="F20" i="7"/>
  <c r="F21" i="7"/>
  <c r="F27" i="7"/>
  <c r="F14" i="7"/>
  <c r="F9" i="7"/>
  <c r="F11" i="7"/>
  <c r="F10" i="7"/>
  <c r="J21" i="7"/>
  <c r="F19" i="7"/>
  <c r="N24" i="7"/>
  <c r="J27" i="7"/>
  <c r="F25" i="7"/>
  <c r="N14" i="7"/>
  <c r="J23" i="7"/>
  <c r="F13" i="7"/>
  <c r="N20" i="7"/>
  <c r="J9" i="7"/>
  <c r="F16" i="7"/>
  <c r="J11" i="7"/>
  <c r="F4" i="7"/>
  <c r="J10" i="7"/>
  <c r="F7" i="7"/>
  <c r="F18" i="7"/>
  <c r="F5" i="7"/>
  <c r="F8" i="7"/>
  <c r="D2" i="5"/>
  <c r="E2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89" i="5"/>
  <c r="E89" i="5"/>
  <c r="D90" i="5"/>
  <c r="E90" i="5"/>
  <c r="D91" i="5"/>
  <c r="E91" i="5"/>
  <c r="D92" i="5"/>
  <c r="E92" i="5"/>
  <c r="D93" i="5"/>
  <c r="E93" i="5"/>
  <c r="D94" i="5"/>
  <c r="E94" i="5"/>
  <c r="D95" i="5"/>
  <c r="E95" i="5"/>
  <c r="D96" i="5"/>
  <c r="E96" i="5"/>
  <c r="D97" i="5"/>
  <c r="E97" i="5"/>
  <c r="D98" i="5"/>
  <c r="E98" i="5"/>
  <c r="D99" i="5"/>
  <c r="E99" i="5"/>
  <c r="D100" i="5"/>
  <c r="E100" i="5"/>
  <c r="D101" i="5"/>
  <c r="E101" i="5"/>
  <c r="D102" i="5"/>
  <c r="E102" i="5"/>
  <c r="D103" i="5"/>
  <c r="E103" i="5"/>
  <c r="D104" i="5"/>
  <c r="E104" i="5"/>
  <c r="D105" i="5"/>
  <c r="E105" i="5"/>
  <c r="D106" i="5"/>
  <c r="E106" i="5"/>
  <c r="D107" i="5"/>
  <c r="E107" i="5"/>
  <c r="D108" i="5"/>
  <c r="E108" i="5"/>
  <c r="D109" i="5"/>
  <c r="E109" i="5"/>
  <c r="D110" i="5"/>
  <c r="E110" i="5"/>
  <c r="D111" i="5"/>
  <c r="E111" i="5"/>
  <c r="D112" i="5"/>
  <c r="E112" i="5"/>
  <c r="D113" i="5"/>
  <c r="E113" i="5"/>
  <c r="D114" i="5"/>
  <c r="E114" i="5"/>
  <c r="D115" i="5"/>
  <c r="E115" i="5"/>
  <c r="D116" i="5"/>
  <c r="E116" i="5"/>
  <c r="D117" i="5"/>
  <c r="E117" i="5"/>
  <c r="D118" i="5"/>
  <c r="E118" i="5"/>
  <c r="D119" i="5"/>
  <c r="E119" i="5"/>
  <c r="D120" i="5"/>
  <c r="E120" i="5"/>
  <c r="D121" i="5"/>
  <c r="E121" i="5"/>
  <c r="D122" i="5"/>
  <c r="E122" i="5"/>
  <c r="D123" i="5"/>
  <c r="E123" i="5"/>
  <c r="D124" i="5"/>
  <c r="E124" i="5"/>
  <c r="D125" i="5"/>
  <c r="E125" i="5"/>
  <c r="D126" i="5"/>
  <c r="E126" i="5"/>
  <c r="D127" i="5"/>
  <c r="E127" i="5"/>
  <c r="D128" i="5"/>
  <c r="E128" i="5"/>
  <c r="D129" i="5"/>
  <c r="E129" i="5"/>
  <c r="D130" i="5"/>
  <c r="E130" i="5"/>
  <c r="D131" i="5"/>
  <c r="E131" i="5"/>
  <c r="D132" i="5"/>
  <c r="E132" i="5"/>
  <c r="D133" i="5"/>
  <c r="E133" i="5"/>
  <c r="D134" i="5"/>
  <c r="E134" i="5"/>
  <c r="D135" i="5"/>
  <c r="E135" i="5"/>
  <c r="D136" i="5"/>
  <c r="E136" i="5"/>
  <c r="D137" i="5"/>
  <c r="E137" i="5"/>
  <c r="D138" i="5"/>
  <c r="E138" i="5"/>
  <c r="D139" i="5"/>
  <c r="E139" i="5"/>
  <c r="D140" i="5"/>
  <c r="E140" i="5"/>
  <c r="D141" i="5"/>
  <c r="E141" i="5"/>
  <c r="D142" i="5"/>
  <c r="E142" i="5"/>
  <c r="D143" i="5"/>
  <c r="E143" i="5"/>
  <c r="D144" i="5"/>
  <c r="E144" i="5"/>
  <c r="D145" i="5"/>
  <c r="E145" i="5"/>
  <c r="D146" i="5"/>
  <c r="E146" i="5"/>
  <c r="D147" i="5"/>
  <c r="E147" i="5"/>
  <c r="D148" i="5"/>
  <c r="E148" i="5"/>
  <c r="D149" i="5"/>
  <c r="E149" i="5"/>
  <c r="D150" i="5"/>
  <c r="E150" i="5"/>
  <c r="D151" i="5"/>
  <c r="E151" i="5"/>
  <c r="D152" i="5"/>
  <c r="E152" i="5"/>
  <c r="D153" i="5"/>
  <c r="E153" i="5"/>
  <c r="D154" i="5"/>
  <c r="E154" i="5"/>
  <c r="D155" i="5"/>
  <c r="E155" i="5"/>
  <c r="D156" i="5"/>
  <c r="E156" i="5"/>
  <c r="D157" i="5"/>
  <c r="E157" i="5"/>
  <c r="D158" i="5"/>
  <c r="E158" i="5"/>
  <c r="D159" i="5"/>
  <c r="E159" i="5"/>
  <c r="D160" i="5"/>
  <c r="E160" i="5"/>
  <c r="D161" i="5"/>
  <c r="E161" i="5"/>
  <c r="D162" i="5"/>
  <c r="E162" i="5"/>
  <c r="D163" i="5"/>
  <c r="E163" i="5"/>
  <c r="D164" i="5"/>
  <c r="E164" i="5"/>
  <c r="D165" i="5"/>
  <c r="E165" i="5"/>
  <c r="D166" i="5"/>
  <c r="E166" i="5"/>
  <c r="D167" i="5"/>
  <c r="E167" i="5"/>
  <c r="D168" i="5"/>
  <c r="E168" i="5"/>
  <c r="D169" i="5"/>
  <c r="E169" i="5"/>
  <c r="D170" i="5"/>
  <c r="E170" i="5"/>
  <c r="D171" i="5"/>
  <c r="E171" i="5"/>
  <c r="D172" i="5"/>
  <c r="E172" i="5"/>
  <c r="D173" i="5"/>
  <c r="E173" i="5"/>
  <c r="D174" i="5"/>
  <c r="E174" i="5"/>
  <c r="D175" i="5"/>
  <c r="E175" i="5"/>
  <c r="D176" i="5"/>
  <c r="E176" i="5"/>
  <c r="D177" i="5"/>
  <c r="E177" i="5"/>
  <c r="D178" i="5"/>
  <c r="E178" i="5"/>
  <c r="D179" i="5"/>
  <c r="E179" i="5"/>
  <c r="D180" i="5"/>
  <c r="E180" i="5"/>
  <c r="D181" i="5"/>
  <c r="E181" i="5"/>
  <c r="D182" i="5"/>
  <c r="E182" i="5"/>
  <c r="D183" i="5"/>
  <c r="E183" i="5"/>
  <c r="D184" i="5"/>
  <c r="E184" i="5"/>
  <c r="D185" i="5"/>
  <c r="E185" i="5"/>
  <c r="D186" i="5"/>
  <c r="E186" i="5"/>
  <c r="D187" i="5"/>
  <c r="E187" i="5"/>
  <c r="D188" i="5"/>
  <c r="E188" i="5"/>
  <c r="D189" i="5"/>
  <c r="E189" i="5"/>
  <c r="D190" i="5"/>
  <c r="E190" i="5"/>
  <c r="D191" i="5"/>
  <c r="E191" i="5"/>
  <c r="D192" i="5"/>
  <c r="E192" i="5"/>
  <c r="D193" i="5"/>
  <c r="E193" i="5"/>
  <c r="D194" i="5"/>
  <c r="E194" i="5"/>
  <c r="D195" i="5"/>
  <c r="E195" i="5"/>
  <c r="D196" i="5"/>
  <c r="E196" i="5"/>
  <c r="D197" i="5"/>
  <c r="E197" i="5"/>
  <c r="D198" i="5"/>
  <c r="E198" i="5"/>
  <c r="D199" i="5"/>
  <c r="E199" i="5"/>
  <c r="D200" i="5"/>
  <c r="E200" i="5"/>
  <c r="D201" i="5"/>
  <c r="E201" i="5"/>
  <c r="D202" i="5"/>
  <c r="E202" i="5"/>
  <c r="D203" i="5"/>
  <c r="E203" i="5"/>
  <c r="D204" i="5"/>
  <c r="E204" i="5"/>
  <c r="D205" i="5"/>
  <c r="E205" i="5"/>
  <c r="D206" i="5"/>
  <c r="E206" i="5"/>
  <c r="D207" i="5"/>
  <c r="E207" i="5"/>
  <c r="D208" i="5"/>
  <c r="E208" i="5"/>
  <c r="D209" i="5"/>
  <c r="E209" i="5"/>
  <c r="D210" i="5"/>
  <c r="E210" i="5"/>
  <c r="D211" i="5"/>
  <c r="E211" i="5"/>
  <c r="D212" i="5"/>
  <c r="E212" i="5"/>
  <c r="D213" i="5"/>
  <c r="E213" i="5"/>
  <c r="D214" i="5"/>
  <c r="E214" i="5"/>
  <c r="D215" i="5"/>
  <c r="E215" i="5"/>
  <c r="D216" i="5"/>
  <c r="E216" i="5"/>
  <c r="D217" i="5"/>
  <c r="E217" i="5"/>
  <c r="D218" i="5"/>
  <c r="E218" i="5"/>
  <c r="D219" i="5"/>
  <c r="E219" i="5"/>
  <c r="D220" i="5"/>
  <c r="E220" i="5"/>
  <c r="D221" i="5"/>
  <c r="E221" i="5"/>
  <c r="D222" i="5"/>
  <c r="E222" i="5"/>
  <c r="D223" i="5"/>
  <c r="E223" i="5"/>
  <c r="D224" i="5"/>
  <c r="E224" i="5"/>
  <c r="D225" i="5"/>
  <c r="E225" i="5"/>
  <c r="D226" i="5"/>
  <c r="E226" i="5"/>
  <c r="D227" i="5"/>
  <c r="E227" i="5"/>
  <c r="D228" i="5"/>
  <c r="E228" i="5"/>
  <c r="D229" i="5"/>
  <c r="E229" i="5"/>
  <c r="D230" i="5"/>
  <c r="E230" i="5"/>
  <c r="D231" i="5"/>
  <c r="E231" i="5"/>
  <c r="D232" i="5"/>
  <c r="E232" i="5"/>
  <c r="D233" i="5"/>
  <c r="E233" i="5"/>
  <c r="D234" i="5"/>
  <c r="E234" i="5"/>
  <c r="D235" i="5"/>
  <c r="E235" i="5"/>
  <c r="D236" i="5"/>
  <c r="E236" i="5"/>
  <c r="D237" i="5"/>
  <c r="E237" i="5"/>
  <c r="D238" i="5"/>
  <c r="E238" i="5"/>
  <c r="D239" i="5"/>
  <c r="E239" i="5"/>
  <c r="D240" i="5"/>
  <c r="E240" i="5"/>
  <c r="D241" i="5"/>
  <c r="E241" i="5"/>
  <c r="D242" i="5"/>
  <c r="E242" i="5"/>
  <c r="D243" i="5"/>
  <c r="E243" i="5"/>
  <c r="D244" i="5"/>
  <c r="E244" i="5"/>
  <c r="D245" i="5"/>
  <c r="E245" i="5"/>
  <c r="D246" i="5"/>
  <c r="E246" i="5"/>
  <c r="D247" i="5"/>
  <c r="E247" i="5"/>
  <c r="D248" i="5"/>
  <c r="E248" i="5"/>
  <c r="D249" i="5"/>
  <c r="E249" i="5"/>
  <c r="D250" i="5"/>
  <c r="E250" i="5"/>
  <c r="D251" i="5"/>
  <c r="E251" i="5"/>
  <c r="D252" i="5"/>
  <c r="E252" i="5"/>
  <c r="D253" i="5"/>
  <c r="E253" i="5"/>
  <c r="D254" i="5"/>
  <c r="E254" i="5"/>
  <c r="D255" i="5"/>
  <c r="E255" i="5"/>
  <c r="D256" i="5"/>
  <c r="E256" i="5"/>
  <c r="D257" i="5"/>
  <c r="E257" i="5"/>
  <c r="D258" i="5"/>
  <c r="E258" i="5"/>
  <c r="D259" i="5"/>
  <c r="E259" i="5"/>
  <c r="D260" i="5"/>
  <c r="E260" i="5"/>
  <c r="D261" i="5"/>
  <c r="E261" i="5"/>
  <c r="D262" i="5"/>
  <c r="E262" i="5"/>
  <c r="D263" i="5"/>
  <c r="E263" i="5"/>
  <c r="D264" i="5"/>
  <c r="E264" i="5"/>
  <c r="D265" i="5"/>
  <c r="E265" i="5"/>
  <c r="D266" i="5"/>
  <c r="E266" i="5"/>
  <c r="D267" i="5"/>
  <c r="E267" i="5"/>
  <c r="D268" i="5"/>
  <c r="E268" i="5"/>
  <c r="D269" i="5"/>
  <c r="E269" i="5"/>
  <c r="D270" i="5"/>
  <c r="E270" i="5"/>
  <c r="D271" i="5"/>
  <c r="E271" i="5"/>
  <c r="D272" i="5"/>
  <c r="E272" i="5"/>
  <c r="D273" i="5"/>
  <c r="E273" i="5"/>
  <c r="D274" i="5"/>
  <c r="E274" i="5"/>
  <c r="D275" i="5"/>
  <c r="E275" i="5"/>
  <c r="D276" i="5"/>
  <c r="E276" i="5"/>
  <c r="D277" i="5"/>
  <c r="E277" i="5"/>
  <c r="D278" i="5"/>
  <c r="E278" i="5"/>
  <c r="D279" i="5"/>
  <c r="E279" i="5"/>
  <c r="D280" i="5"/>
  <c r="E280" i="5"/>
  <c r="D281" i="5"/>
  <c r="E281" i="5"/>
  <c r="D282" i="5"/>
  <c r="E282" i="5"/>
  <c r="D283" i="5"/>
  <c r="E283" i="5"/>
  <c r="D284" i="5"/>
  <c r="E284" i="5"/>
  <c r="D285" i="5"/>
  <c r="E285" i="5"/>
  <c r="D286" i="5"/>
  <c r="E286" i="5"/>
  <c r="D287" i="5"/>
  <c r="E287" i="5"/>
  <c r="D288" i="5"/>
  <c r="E288" i="5"/>
  <c r="D289" i="5"/>
  <c r="E289" i="5"/>
  <c r="D290" i="5"/>
  <c r="E290" i="5"/>
  <c r="D291" i="5"/>
  <c r="E291" i="5"/>
  <c r="D292" i="5"/>
  <c r="E292" i="5"/>
  <c r="D293" i="5"/>
  <c r="E293" i="5"/>
  <c r="D294" i="5"/>
  <c r="E294" i="5"/>
  <c r="D295" i="5"/>
  <c r="E295" i="5"/>
  <c r="D296" i="5"/>
  <c r="E296" i="5"/>
  <c r="D297" i="5"/>
  <c r="E297" i="5"/>
  <c r="D298" i="5"/>
  <c r="E298" i="5"/>
  <c r="D299" i="5"/>
  <c r="E299" i="5"/>
  <c r="D300" i="5"/>
  <c r="E300" i="5"/>
  <c r="D301" i="5"/>
  <c r="E301" i="5"/>
  <c r="D302" i="5"/>
  <c r="E302" i="5"/>
  <c r="D303" i="5"/>
  <c r="E303" i="5"/>
  <c r="D304" i="5"/>
  <c r="E304" i="5"/>
  <c r="D305" i="5"/>
  <c r="E305" i="5"/>
  <c r="D306" i="5"/>
  <c r="E306" i="5"/>
  <c r="D307" i="5"/>
  <c r="E307" i="5"/>
  <c r="D308" i="5"/>
  <c r="E308" i="5"/>
  <c r="D309" i="5"/>
  <c r="E309" i="5"/>
  <c r="D310" i="5"/>
  <c r="E310" i="5"/>
  <c r="D311" i="5"/>
  <c r="E311" i="5"/>
  <c r="D312" i="5"/>
  <c r="E312" i="5"/>
  <c r="D313" i="5"/>
  <c r="E313" i="5"/>
  <c r="D314" i="5"/>
  <c r="E314" i="5"/>
  <c r="D315" i="5"/>
  <c r="E315" i="5"/>
  <c r="D316" i="5"/>
  <c r="E316" i="5"/>
  <c r="D317" i="5"/>
  <c r="E317" i="5"/>
  <c r="D318" i="5"/>
  <c r="E318" i="5"/>
  <c r="D319" i="5"/>
  <c r="E319" i="5"/>
  <c r="D320" i="5"/>
  <c r="E320" i="5"/>
  <c r="D321" i="5"/>
  <c r="E321" i="5"/>
  <c r="D322" i="5"/>
  <c r="E322" i="5"/>
  <c r="D323" i="5"/>
  <c r="E323" i="5"/>
  <c r="D324" i="5"/>
  <c r="E324" i="5"/>
  <c r="D325" i="5"/>
  <c r="E325" i="5"/>
  <c r="D326" i="5"/>
  <c r="E326" i="5"/>
  <c r="U313" i="5" l="1"/>
  <c r="V313" i="5"/>
  <c r="U312" i="5"/>
  <c r="V312" i="5"/>
  <c r="U311" i="5"/>
  <c r="V311" i="5"/>
  <c r="U310" i="5"/>
  <c r="V310" i="5"/>
  <c r="U309" i="5"/>
  <c r="V309" i="5"/>
  <c r="U308" i="5"/>
  <c r="V308" i="5"/>
  <c r="U307" i="5"/>
  <c r="V307" i="5"/>
  <c r="U306" i="5"/>
  <c r="V306" i="5"/>
  <c r="U305" i="5"/>
  <c r="V305" i="5"/>
  <c r="U304" i="5"/>
  <c r="V304" i="5"/>
  <c r="U303" i="5"/>
  <c r="V303" i="5"/>
  <c r="U302" i="5"/>
  <c r="V302" i="5"/>
  <c r="U301" i="5"/>
  <c r="V301" i="5"/>
  <c r="U300" i="5"/>
  <c r="V300" i="5"/>
  <c r="U299" i="5"/>
  <c r="V299" i="5"/>
  <c r="U298" i="5"/>
  <c r="V298" i="5"/>
  <c r="U297" i="5"/>
  <c r="V297" i="5"/>
  <c r="U296" i="5"/>
  <c r="V296" i="5"/>
  <c r="U295" i="5"/>
  <c r="V295" i="5"/>
  <c r="U294" i="5"/>
  <c r="V294" i="5"/>
  <c r="U293" i="5"/>
  <c r="V293" i="5"/>
  <c r="U292" i="5"/>
  <c r="V292" i="5"/>
  <c r="U291" i="5"/>
  <c r="V291" i="5"/>
  <c r="U290" i="5"/>
  <c r="V290" i="5"/>
  <c r="U289" i="5"/>
  <c r="V289" i="5"/>
  <c r="U288" i="5"/>
  <c r="V288" i="5"/>
  <c r="U287" i="5"/>
  <c r="V287" i="5"/>
  <c r="U286" i="5"/>
  <c r="V286" i="5"/>
  <c r="U285" i="5"/>
  <c r="V285" i="5"/>
  <c r="U284" i="5"/>
  <c r="V284" i="5"/>
  <c r="U283" i="5"/>
  <c r="V283" i="5"/>
  <c r="U282" i="5"/>
  <c r="V282" i="5"/>
  <c r="U281" i="5"/>
  <c r="V281" i="5"/>
  <c r="U280" i="5"/>
  <c r="V280" i="5"/>
  <c r="U279" i="5"/>
  <c r="V279" i="5"/>
  <c r="U278" i="5"/>
  <c r="V278" i="5"/>
  <c r="U277" i="5"/>
  <c r="V277" i="5"/>
  <c r="U276" i="5"/>
  <c r="V276" i="5"/>
  <c r="U275" i="5"/>
  <c r="V275" i="5"/>
  <c r="U274" i="5"/>
  <c r="V274" i="5"/>
  <c r="U273" i="5"/>
  <c r="V273" i="5"/>
  <c r="U272" i="5"/>
  <c r="V272" i="5"/>
  <c r="U271" i="5"/>
  <c r="V271" i="5"/>
  <c r="U270" i="5"/>
  <c r="V270" i="5"/>
  <c r="U269" i="5"/>
  <c r="V269" i="5"/>
  <c r="U268" i="5"/>
  <c r="V268" i="5"/>
  <c r="U267" i="5"/>
  <c r="V267" i="5"/>
  <c r="U266" i="5"/>
  <c r="V266" i="5"/>
  <c r="U265" i="5"/>
  <c r="V265" i="5"/>
  <c r="U264" i="5"/>
  <c r="V264" i="5"/>
  <c r="U263" i="5"/>
  <c r="V263" i="5"/>
  <c r="U262" i="5"/>
  <c r="V262" i="5"/>
  <c r="U261" i="5"/>
  <c r="V261" i="5"/>
  <c r="U260" i="5"/>
  <c r="V260" i="5"/>
  <c r="U259" i="5"/>
  <c r="V259" i="5"/>
  <c r="U258" i="5"/>
  <c r="V258" i="5"/>
  <c r="U326" i="5"/>
  <c r="V326" i="5"/>
  <c r="U325" i="5"/>
  <c r="V325" i="5"/>
  <c r="U324" i="5"/>
  <c r="V324" i="5"/>
  <c r="U323" i="5"/>
  <c r="V323" i="5"/>
  <c r="U322" i="5"/>
  <c r="V322" i="5"/>
  <c r="U321" i="5"/>
  <c r="V321" i="5"/>
  <c r="U320" i="5"/>
  <c r="V320" i="5"/>
  <c r="U319" i="5"/>
  <c r="V319" i="5"/>
  <c r="U318" i="5"/>
  <c r="V318" i="5"/>
  <c r="U317" i="5"/>
  <c r="V317" i="5"/>
  <c r="U316" i="5"/>
  <c r="V316" i="5"/>
  <c r="U315" i="5"/>
  <c r="V315" i="5"/>
  <c r="U314" i="5"/>
  <c r="V314" i="5"/>
  <c r="U257" i="5"/>
  <c r="V257" i="5"/>
  <c r="U256" i="5"/>
  <c r="V256" i="5"/>
  <c r="U255" i="5"/>
  <c r="V255" i="5"/>
  <c r="U254" i="5"/>
  <c r="V254" i="5"/>
  <c r="U253" i="5"/>
  <c r="V253" i="5"/>
  <c r="U252" i="5"/>
  <c r="V252" i="5"/>
  <c r="U251" i="5"/>
  <c r="V251" i="5"/>
  <c r="U250" i="5"/>
  <c r="V250" i="5"/>
  <c r="U249" i="5"/>
  <c r="V249" i="5"/>
  <c r="U248" i="5"/>
  <c r="V248" i="5"/>
  <c r="U247" i="5"/>
  <c r="V247" i="5"/>
  <c r="U246" i="5"/>
  <c r="V246" i="5"/>
  <c r="U245" i="5"/>
  <c r="V245" i="5"/>
  <c r="U244" i="5"/>
  <c r="V244" i="5"/>
  <c r="U243" i="5"/>
  <c r="V243" i="5"/>
  <c r="U242" i="5"/>
  <c r="V242" i="5"/>
  <c r="U241" i="5"/>
  <c r="V241" i="5"/>
  <c r="U240" i="5"/>
  <c r="V240" i="5"/>
  <c r="U239" i="5"/>
  <c r="V239" i="5"/>
  <c r="U238" i="5"/>
  <c r="V238" i="5"/>
  <c r="U237" i="5"/>
  <c r="V237" i="5"/>
  <c r="U236" i="5"/>
  <c r="V236" i="5"/>
  <c r="U235" i="5"/>
  <c r="V235" i="5"/>
  <c r="U234" i="5"/>
  <c r="V234" i="5"/>
  <c r="U233" i="5"/>
  <c r="V233" i="5"/>
  <c r="U232" i="5"/>
  <c r="V232" i="5"/>
  <c r="U231" i="5"/>
  <c r="V231" i="5"/>
  <c r="U230" i="5"/>
  <c r="V230" i="5"/>
  <c r="U229" i="5"/>
  <c r="V229" i="5"/>
  <c r="U228" i="5"/>
  <c r="V228" i="5"/>
  <c r="U227" i="5"/>
  <c r="V227" i="5"/>
  <c r="U226" i="5"/>
  <c r="V226" i="5"/>
  <c r="U225" i="5"/>
  <c r="V225" i="5"/>
  <c r="U224" i="5"/>
  <c r="V224" i="5"/>
  <c r="U223" i="5"/>
  <c r="V223" i="5"/>
  <c r="U222" i="5"/>
  <c r="V222" i="5"/>
  <c r="U221" i="5"/>
  <c r="V221" i="5"/>
  <c r="U220" i="5"/>
  <c r="V220" i="5"/>
  <c r="U219" i="5"/>
  <c r="V219" i="5"/>
  <c r="U218" i="5"/>
  <c r="V218" i="5"/>
  <c r="U217" i="5"/>
  <c r="V217" i="5"/>
  <c r="U216" i="5"/>
  <c r="V216" i="5"/>
  <c r="U215" i="5"/>
  <c r="V215" i="5"/>
  <c r="U214" i="5"/>
  <c r="V214" i="5"/>
  <c r="U213" i="5"/>
  <c r="V213" i="5"/>
  <c r="U212" i="5"/>
  <c r="V212" i="5"/>
  <c r="U211" i="5"/>
  <c r="V211" i="5"/>
  <c r="U210" i="5"/>
  <c r="V210" i="5"/>
  <c r="U209" i="5"/>
  <c r="V209" i="5"/>
  <c r="U208" i="5"/>
  <c r="V208" i="5"/>
  <c r="U207" i="5"/>
  <c r="V207" i="5"/>
  <c r="U206" i="5"/>
  <c r="V206" i="5"/>
  <c r="U205" i="5"/>
  <c r="V205" i="5"/>
  <c r="U204" i="5"/>
  <c r="V204" i="5"/>
  <c r="U203" i="5"/>
  <c r="V203" i="5"/>
  <c r="U202" i="5"/>
  <c r="V202" i="5"/>
  <c r="U201" i="5"/>
  <c r="V201" i="5"/>
  <c r="U200" i="5"/>
  <c r="V200" i="5"/>
  <c r="U199" i="5"/>
  <c r="V199" i="5"/>
  <c r="U198" i="5"/>
  <c r="V198" i="5"/>
  <c r="U197" i="5"/>
  <c r="V197" i="5"/>
  <c r="U196" i="5"/>
  <c r="V196" i="5"/>
  <c r="U195" i="5"/>
  <c r="V195" i="5"/>
  <c r="U194" i="5"/>
  <c r="V194" i="5"/>
  <c r="U193" i="5"/>
  <c r="V193" i="5"/>
  <c r="U192" i="5"/>
  <c r="V192" i="5"/>
  <c r="U191" i="5"/>
  <c r="V191" i="5"/>
  <c r="U190" i="5"/>
  <c r="V190" i="5"/>
  <c r="U189" i="5"/>
  <c r="V189" i="5"/>
  <c r="U188" i="5"/>
  <c r="V188" i="5"/>
  <c r="U187" i="5"/>
  <c r="V187" i="5"/>
  <c r="U186" i="5"/>
  <c r="V186" i="5"/>
  <c r="U185" i="5"/>
  <c r="V185" i="5"/>
  <c r="U184" i="5"/>
  <c r="V184" i="5"/>
  <c r="U183" i="5"/>
  <c r="V183" i="5"/>
  <c r="U182" i="5"/>
  <c r="V182" i="5"/>
  <c r="U181" i="5"/>
  <c r="V181" i="5"/>
  <c r="U180" i="5"/>
  <c r="V180" i="5"/>
  <c r="U179" i="5"/>
  <c r="V179" i="5"/>
  <c r="U178" i="5"/>
  <c r="V178" i="5"/>
  <c r="U177" i="5"/>
  <c r="V177" i="5"/>
  <c r="U176" i="5"/>
  <c r="V176" i="5"/>
  <c r="U175" i="5"/>
  <c r="V175" i="5"/>
  <c r="U174" i="5"/>
  <c r="V174" i="5"/>
  <c r="U173" i="5"/>
  <c r="V173" i="5"/>
  <c r="U172" i="5"/>
  <c r="V172" i="5"/>
  <c r="U171" i="5"/>
  <c r="V171" i="5"/>
  <c r="U170" i="5"/>
  <c r="V170" i="5"/>
  <c r="U169" i="5"/>
  <c r="V169" i="5"/>
  <c r="U168" i="5"/>
  <c r="V168" i="5"/>
  <c r="U167" i="5"/>
  <c r="V167" i="5"/>
  <c r="U166" i="5"/>
  <c r="V166" i="5"/>
  <c r="U165" i="5"/>
  <c r="V165" i="5"/>
  <c r="U164" i="5"/>
  <c r="V164" i="5"/>
  <c r="U163" i="5"/>
  <c r="V163" i="5"/>
  <c r="U162" i="5"/>
  <c r="V162" i="5"/>
  <c r="U161" i="5"/>
  <c r="V161" i="5"/>
  <c r="U160" i="5"/>
  <c r="V160" i="5"/>
  <c r="U159" i="5"/>
  <c r="V159" i="5"/>
  <c r="U158" i="5"/>
  <c r="V158" i="5"/>
  <c r="U157" i="5"/>
  <c r="V157" i="5"/>
  <c r="U156" i="5"/>
  <c r="V156" i="5"/>
  <c r="U155" i="5"/>
  <c r="V155" i="5"/>
  <c r="U154" i="5"/>
  <c r="V154" i="5"/>
  <c r="U153" i="5"/>
  <c r="V153" i="5"/>
  <c r="U152" i="5"/>
  <c r="V152" i="5"/>
  <c r="U151" i="5"/>
  <c r="V151" i="5"/>
  <c r="U150" i="5"/>
  <c r="V150" i="5"/>
  <c r="U149" i="5"/>
  <c r="V149" i="5"/>
  <c r="U148" i="5"/>
  <c r="V148" i="5"/>
  <c r="U147" i="5"/>
  <c r="V147" i="5"/>
  <c r="U146" i="5"/>
  <c r="V146" i="5"/>
  <c r="U145" i="5"/>
  <c r="V145" i="5"/>
  <c r="U144" i="5"/>
  <c r="V144" i="5"/>
  <c r="U143" i="5"/>
  <c r="V143" i="5"/>
  <c r="U142" i="5"/>
  <c r="V142" i="5"/>
  <c r="U141" i="5"/>
  <c r="V141" i="5"/>
  <c r="U140" i="5"/>
  <c r="V140" i="5"/>
  <c r="U139" i="5"/>
  <c r="V139" i="5"/>
  <c r="U138" i="5"/>
  <c r="V138" i="5"/>
  <c r="U137" i="5"/>
  <c r="V137" i="5"/>
  <c r="U136" i="5"/>
  <c r="V136" i="5"/>
  <c r="U135" i="5"/>
  <c r="V135" i="5"/>
  <c r="U134" i="5"/>
  <c r="V134" i="5"/>
  <c r="U133" i="5"/>
  <c r="V133" i="5"/>
  <c r="U132" i="5"/>
  <c r="V132" i="5"/>
  <c r="U131" i="5"/>
  <c r="V131" i="5"/>
  <c r="U130" i="5"/>
  <c r="V130" i="5"/>
  <c r="U129" i="5"/>
  <c r="V129" i="5"/>
  <c r="U128" i="5"/>
  <c r="V128" i="5"/>
  <c r="U127" i="5"/>
  <c r="V127" i="5"/>
  <c r="U126" i="5"/>
  <c r="V126" i="5"/>
  <c r="U125" i="5"/>
  <c r="V125" i="5"/>
  <c r="U124" i="5"/>
  <c r="V124" i="5"/>
  <c r="U123" i="5"/>
  <c r="V123" i="5"/>
  <c r="U122" i="5"/>
  <c r="V122" i="5"/>
  <c r="U121" i="5"/>
  <c r="V121" i="5"/>
  <c r="U120" i="5"/>
  <c r="V120" i="5"/>
  <c r="U119" i="5"/>
  <c r="V119" i="5"/>
  <c r="U118" i="5"/>
  <c r="V118" i="5"/>
  <c r="U117" i="5"/>
  <c r="V117" i="5"/>
  <c r="U116" i="5"/>
  <c r="V116" i="5"/>
  <c r="U115" i="5"/>
  <c r="V115" i="5"/>
  <c r="U114" i="5"/>
  <c r="V114" i="5"/>
  <c r="U113" i="5"/>
  <c r="V113" i="5"/>
  <c r="U112" i="5"/>
  <c r="V112" i="5"/>
  <c r="U111" i="5"/>
  <c r="V111" i="5"/>
  <c r="U110" i="5"/>
  <c r="V110" i="5"/>
  <c r="U109" i="5"/>
  <c r="V109" i="5"/>
  <c r="U108" i="5"/>
  <c r="V108" i="5"/>
  <c r="U107" i="5"/>
  <c r="V107" i="5"/>
  <c r="U106" i="5"/>
  <c r="V106" i="5"/>
  <c r="U105" i="5"/>
  <c r="V105" i="5"/>
  <c r="U104" i="5"/>
  <c r="V104" i="5"/>
  <c r="U103" i="5"/>
  <c r="V103" i="5"/>
  <c r="U102" i="5"/>
  <c r="V102" i="5"/>
  <c r="U101" i="5"/>
  <c r="V101" i="5"/>
  <c r="U100" i="5"/>
  <c r="V100" i="5"/>
  <c r="U99" i="5"/>
  <c r="V99" i="5"/>
  <c r="U98" i="5"/>
  <c r="V98" i="5"/>
  <c r="U97" i="5"/>
  <c r="V97" i="5"/>
  <c r="U96" i="5"/>
  <c r="V96" i="5"/>
  <c r="U95" i="5"/>
  <c r="V95" i="5"/>
  <c r="U94" i="5"/>
  <c r="V94" i="5"/>
  <c r="U93" i="5"/>
  <c r="V93" i="5"/>
  <c r="U92" i="5"/>
  <c r="V92" i="5"/>
  <c r="U91" i="5"/>
  <c r="V91" i="5"/>
  <c r="U90" i="5"/>
  <c r="V90" i="5"/>
  <c r="U89" i="5"/>
  <c r="V89" i="5"/>
  <c r="U88" i="5"/>
  <c r="V88" i="5"/>
  <c r="U87" i="5"/>
  <c r="V87" i="5"/>
  <c r="U86" i="5"/>
  <c r="V86" i="5"/>
  <c r="U85" i="5"/>
  <c r="V85" i="5"/>
  <c r="U84" i="5"/>
  <c r="V84" i="5"/>
  <c r="U83" i="5"/>
  <c r="V83" i="5"/>
  <c r="U82" i="5"/>
  <c r="V82" i="5"/>
  <c r="U81" i="5"/>
  <c r="V81" i="5"/>
  <c r="U80" i="5"/>
  <c r="V80" i="5"/>
  <c r="U79" i="5"/>
  <c r="V79" i="5"/>
  <c r="U78" i="5"/>
  <c r="V78" i="5"/>
  <c r="U77" i="5"/>
  <c r="V77" i="5"/>
  <c r="U76" i="5"/>
  <c r="V76" i="5"/>
  <c r="U75" i="5"/>
  <c r="V75" i="5"/>
  <c r="U74" i="5"/>
  <c r="V74" i="5"/>
  <c r="U73" i="5"/>
  <c r="V73" i="5"/>
  <c r="U72" i="5"/>
  <c r="V72" i="5"/>
  <c r="U71" i="5"/>
  <c r="V71" i="5"/>
  <c r="U70" i="5"/>
  <c r="V70" i="5"/>
  <c r="U69" i="5"/>
  <c r="V69" i="5"/>
  <c r="U68" i="5"/>
  <c r="V68" i="5"/>
  <c r="U67" i="5"/>
  <c r="V67" i="5"/>
  <c r="U66" i="5"/>
  <c r="V66" i="5"/>
  <c r="U65" i="5"/>
  <c r="V65" i="5"/>
  <c r="U64" i="5"/>
  <c r="V64" i="5"/>
  <c r="U63" i="5"/>
  <c r="V63" i="5"/>
  <c r="U62" i="5"/>
  <c r="V62" i="5"/>
  <c r="U61" i="5"/>
  <c r="V61" i="5"/>
  <c r="U60" i="5"/>
  <c r="V60" i="5"/>
  <c r="U59" i="5"/>
  <c r="V59" i="5"/>
  <c r="U58" i="5"/>
  <c r="V58" i="5"/>
  <c r="U57" i="5"/>
  <c r="V57" i="5"/>
  <c r="U56" i="5"/>
  <c r="V56" i="5"/>
  <c r="U55" i="5"/>
  <c r="V55" i="5"/>
  <c r="U54" i="5"/>
  <c r="V54" i="5"/>
  <c r="U53" i="5"/>
  <c r="V53" i="5"/>
  <c r="U52" i="5"/>
  <c r="V52" i="5"/>
  <c r="U51" i="5"/>
  <c r="V51" i="5"/>
  <c r="U50" i="5"/>
  <c r="V50" i="5"/>
  <c r="U49" i="5"/>
  <c r="V49" i="5"/>
  <c r="U48" i="5"/>
  <c r="V48" i="5"/>
  <c r="U47" i="5"/>
  <c r="V47" i="5"/>
  <c r="U46" i="5"/>
  <c r="V46" i="5"/>
  <c r="U45" i="5"/>
  <c r="V45" i="5"/>
  <c r="U44" i="5"/>
  <c r="V44" i="5"/>
  <c r="U43" i="5"/>
  <c r="V43" i="5"/>
  <c r="U42" i="5"/>
  <c r="V42" i="5"/>
  <c r="U41" i="5"/>
  <c r="V41" i="5"/>
  <c r="U40" i="5"/>
  <c r="V40" i="5"/>
  <c r="U39" i="5"/>
  <c r="V39" i="5"/>
  <c r="U38" i="5"/>
  <c r="V38" i="5"/>
  <c r="U37" i="5"/>
  <c r="V37" i="5"/>
  <c r="U36" i="5"/>
  <c r="V36" i="5"/>
  <c r="U35" i="5"/>
  <c r="V35" i="5"/>
  <c r="U34" i="5"/>
  <c r="V34" i="5"/>
  <c r="U33" i="5"/>
  <c r="V33" i="5"/>
  <c r="U32" i="5"/>
  <c r="V32" i="5"/>
  <c r="U31" i="5"/>
  <c r="V31" i="5"/>
  <c r="U30" i="5"/>
  <c r="V30" i="5"/>
  <c r="U29" i="5"/>
  <c r="V29" i="5"/>
  <c r="U28" i="5"/>
  <c r="V28" i="5"/>
  <c r="U27" i="5"/>
  <c r="V27" i="5"/>
  <c r="U26" i="5"/>
  <c r="V26" i="5"/>
  <c r="U25" i="5"/>
  <c r="V25" i="5"/>
  <c r="U24" i="5"/>
  <c r="V24" i="5"/>
  <c r="U23" i="5"/>
  <c r="V23" i="5"/>
  <c r="U22" i="5"/>
  <c r="V22" i="5"/>
  <c r="U21" i="5"/>
  <c r="V21" i="5"/>
  <c r="U20" i="5"/>
  <c r="V20" i="5"/>
  <c r="U19" i="5"/>
  <c r="V19" i="5"/>
  <c r="U18" i="5"/>
  <c r="V18" i="5"/>
  <c r="U17" i="5"/>
  <c r="V17" i="5"/>
  <c r="U16" i="5"/>
  <c r="V16" i="5"/>
  <c r="U15" i="5"/>
  <c r="V15" i="5"/>
  <c r="U14" i="5"/>
  <c r="V14" i="5"/>
  <c r="U13" i="5"/>
  <c r="V13" i="5"/>
  <c r="U12" i="5"/>
  <c r="V12" i="5"/>
  <c r="U11" i="5"/>
  <c r="V11" i="5"/>
  <c r="U10" i="5"/>
  <c r="V10" i="5"/>
  <c r="U9" i="5"/>
  <c r="V9" i="5"/>
  <c r="U8" i="5"/>
  <c r="V8" i="5"/>
  <c r="U7" i="5"/>
  <c r="V7" i="5"/>
  <c r="V6" i="5"/>
  <c r="U6" i="5"/>
  <c r="U5" i="5"/>
  <c r="V5" i="5"/>
  <c r="U4" i="5"/>
  <c r="V4" i="5"/>
  <c r="U3" i="5"/>
  <c r="V3" i="5"/>
  <c r="U2" i="5"/>
  <c r="V2" i="5"/>
  <c r="DJ65" i="4"/>
  <c r="DO65" i="4"/>
  <c r="DT65" i="4"/>
  <c r="DY65" i="4"/>
  <c r="ED65" i="4"/>
  <c r="EI65" i="4"/>
  <c r="EN65" i="4"/>
  <c r="ES65" i="4"/>
  <c r="EX65" i="4"/>
  <c r="FC65" i="4"/>
  <c r="FH65" i="4"/>
  <c r="DJ66" i="4"/>
  <c r="DO66" i="4"/>
  <c r="DT66" i="4"/>
  <c r="DY66" i="4"/>
  <c r="ED66" i="4"/>
  <c r="EI66" i="4"/>
  <c r="EN66" i="4"/>
  <c r="ES66" i="4"/>
  <c r="EX66" i="4"/>
  <c r="FC66" i="4"/>
  <c r="FH66" i="4"/>
  <c r="DJ67" i="4"/>
  <c r="DO67" i="4"/>
  <c r="DT67" i="4"/>
  <c r="DY67" i="4"/>
  <c r="ED67" i="4"/>
  <c r="EI67" i="4"/>
  <c r="EN67" i="4"/>
  <c r="ES67" i="4"/>
  <c r="EX67" i="4"/>
  <c r="FC67" i="4"/>
  <c r="FH67" i="4"/>
  <c r="DJ68" i="4"/>
  <c r="DO68" i="4"/>
  <c r="DT68" i="4"/>
  <c r="DY68" i="4"/>
  <c r="ED68" i="4"/>
  <c r="EI68" i="4"/>
  <c r="EN68" i="4"/>
  <c r="ES68" i="4"/>
  <c r="EX68" i="4"/>
  <c r="FC68" i="4"/>
  <c r="FH68" i="4"/>
  <c r="DJ69" i="4"/>
  <c r="DO69" i="4"/>
  <c r="DT69" i="4"/>
  <c r="DY69" i="4"/>
  <c r="ED69" i="4"/>
  <c r="EI69" i="4"/>
  <c r="EN69" i="4"/>
  <c r="ES69" i="4"/>
  <c r="EX69" i="4"/>
  <c r="FC69" i="4"/>
  <c r="FH69" i="4"/>
  <c r="DJ53" i="4"/>
  <c r="DO53" i="4"/>
  <c r="DT53" i="4"/>
  <c r="DY53" i="4"/>
  <c r="ED53" i="4"/>
  <c r="EI53" i="4"/>
  <c r="EN53" i="4"/>
  <c r="ES53" i="4"/>
  <c r="EX53" i="4"/>
  <c r="FC53" i="4"/>
  <c r="FH53" i="4"/>
  <c r="DJ70" i="4"/>
  <c r="DO70" i="4"/>
  <c r="DT70" i="4"/>
  <c r="DY70" i="4"/>
  <c r="ED70" i="4"/>
  <c r="EI70" i="4"/>
  <c r="EN70" i="4"/>
  <c r="ES70" i="4"/>
  <c r="EX70" i="4"/>
  <c r="FC70" i="4"/>
  <c r="FH70" i="4"/>
  <c r="DJ71" i="4"/>
  <c r="DO71" i="4"/>
  <c r="DT71" i="4"/>
  <c r="DY71" i="4"/>
  <c r="ED71" i="4"/>
  <c r="EI71" i="4"/>
  <c r="EN71" i="4"/>
  <c r="ES71" i="4"/>
  <c r="EX71" i="4"/>
  <c r="FC71" i="4"/>
  <c r="FH71" i="4"/>
  <c r="CP67" i="4"/>
  <c r="CU67" i="4"/>
  <c r="CZ67" i="4"/>
  <c r="DE67" i="4"/>
  <c r="CP68" i="4"/>
  <c r="CU68" i="4"/>
  <c r="CZ68" i="4"/>
  <c r="DE68" i="4"/>
  <c r="CP69" i="4"/>
  <c r="CU69" i="4"/>
  <c r="CZ69" i="4"/>
  <c r="DE69" i="4"/>
  <c r="CP53" i="4"/>
  <c r="CU53" i="4"/>
  <c r="CZ53" i="4"/>
  <c r="DE53" i="4"/>
  <c r="CP70" i="4"/>
  <c r="CU70" i="4"/>
  <c r="CZ70" i="4"/>
  <c r="DE70" i="4"/>
  <c r="CP71" i="4"/>
  <c r="CU71" i="4"/>
  <c r="CZ71" i="4"/>
  <c r="DE71" i="4"/>
  <c r="CK65" i="4"/>
  <c r="CK66" i="4"/>
  <c r="CK67" i="4"/>
  <c r="CK68" i="4"/>
  <c r="CK69" i="4"/>
  <c r="CK53" i="4"/>
  <c r="CK70" i="4"/>
  <c r="CK71" i="4"/>
  <c r="BQ65" i="4"/>
  <c r="BV65" i="4"/>
  <c r="CA65" i="4"/>
  <c r="CF65" i="4"/>
  <c r="BQ66" i="4"/>
  <c r="BV66" i="4"/>
  <c r="CA66" i="4"/>
  <c r="CF66" i="4"/>
  <c r="BQ67" i="4"/>
  <c r="BV67" i="4"/>
  <c r="CA67" i="4"/>
  <c r="CF67" i="4"/>
  <c r="BQ68" i="4"/>
  <c r="BV68" i="4"/>
  <c r="CA68" i="4"/>
  <c r="CF68" i="4"/>
  <c r="BQ69" i="4"/>
  <c r="BV69" i="4"/>
  <c r="CA69" i="4"/>
  <c r="CF69" i="4"/>
  <c r="BQ53" i="4"/>
  <c r="BV53" i="4"/>
  <c r="CA53" i="4"/>
  <c r="CF53" i="4"/>
  <c r="BQ70" i="4"/>
  <c r="BV70" i="4"/>
  <c r="CA70" i="4"/>
  <c r="CF70" i="4"/>
  <c r="BQ71" i="4"/>
  <c r="BV71" i="4"/>
  <c r="CA71" i="4"/>
  <c r="CF71" i="4"/>
  <c r="BL65" i="4"/>
  <c r="BL66" i="4"/>
  <c r="BL67" i="4"/>
  <c r="BL68" i="4"/>
  <c r="BL69" i="4"/>
  <c r="BL53" i="4"/>
  <c r="BL70" i="4"/>
  <c r="BL71" i="4"/>
  <c r="BG67" i="4"/>
  <c r="BG68" i="4"/>
  <c r="BG69" i="4"/>
  <c r="BG53" i="4"/>
  <c r="BG70" i="4"/>
  <c r="BG71" i="4"/>
  <c r="BB69" i="4"/>
  <c r="AW69" i="4"/>
  <c r="AW62" i="4"/>
  <c r="AR63" i="4"/>
  <c r="AR64" i="4"/>
  <c r="AR65" i="4"/>
  <c r="AR66" i="4"/>
  <c r="AR67" i="4"/>
  <c r="AR68" i="4"/>
  <c r="AR69" i="4"/>
  <c r="AR53" i="4"/>
  <c r="AR70" i="4"/>
  <c r="AR71" i="4"/>
  <c r="AM64" i="4"/>
  <c r="AM65" i="4"/>
  <c r="AM66" i="4"/>
  <c r="AM67" i="4"/>
  <c r="AM68" i="4"/>
  <c r="AM69" i="4"/>
  <c r="AM53" i="4"/>
  <c r="AM70" i="4"/>
  <c r="AM71" i="4"/>
  <c r="AH53" i="4"/>
  <c r="AH69" i="4"/>
  <c r="X69" i="4"/>
  <c r="AC68" i="4"/>
  <c r="AC69" i="4"/>
  <c r="AC53" i="4"/>
  <c r="AC70" i="4"/>
  <c r="J11" i="4"/>
  <c r="T2" i="4"/>
  <c r="U2" i="4"/>
  <c r="V2" i="4"/>
  <c r="W2" i="4"/>
  <c r="Y2" i="4"/>
  <c r="Z2" i="4"/>
  <c r="AA2" i="4"/>
  <c r="AB2" i="4"/>
  <c r="AD2" i="4"/>
  <c r="AE2" i="4"/>
  <c r="AF2" i="4"/>
  <c r="AG2" i="4"/>
  <c r="AI2" i="4"/>
  <c r="AJ2" i="4"/>
  <c r="AK2" i="4"/>
  <c r="AL2" i="4"/>
  <c r="AN2" i="4"/>
  <c r="AO2" i="4"/>
  <c r="AP2" i="4"/>
  <c r="AQ2" i="4"/>
  <c r="AS2" i="4"/>
  <c r="AT2" i="4"/>
  <c r="AU2" i="4"/>
  <c r="AV2" i="4"/>
  <c r="AX2" i="4"/>
  <c r="AY2" i="4"/>
  <c r="AZ2" i="4"/>
  <c r="BA2" i="4"/>
  <c r="BC2" i="4"/>
  <c r="BD2" i="4"/>
  <c r="BE2" i="4"/>
  <c r="BF2" i="4"/>
  <c r="BH2" i="4"/>
  <c r="BI2" i="4"/>
  <c r="BJ2" i="4"/>
  <c r="BK2" i="4"/>
  <c r="BM2" i="4"/>
  <c r="BN2" i="4"/>
  <c r="BO2" i="4"/>
  <c r="BP2" i="4"/>
  <c r="BR2" i="4"/>
  <c r="BS2" i="4"/>
  <c r="BT2" i="4"/>
  <c r="BU2" i="4"/>
  <c r="BW2" i="4"/>
  <c r="BX2" i="4"/>
  <c r="BY2" i="4"/>
  <c r="BZ2" i="4"/>
  <c r="CB2" i="4"/>
  <c r="CC2" i="4"/>
  <c r="CD2" i="4"/>
  <c r="CE2" i="4"/>
  <c r="CG2" i="4"/>
  <c r="CH2" i="4"/>
  <c r="CI2" i="4"/>
  <c r="CJ2" i="4"/>
  <c r="CL2" i="4"/>
  <c r="CM2" i="4"/>
  <c r="CN2" i="4"/>
  <c r="CO2" i="4"/>
  <c r="CQ2" i="4"/>
  <c r="CR2" i="4"/>
  <c r="CS2" i="4"/>
  <c r="CT2" i="4"/>
  <c r="CV2" i="4"/>
  <c r="CW2" i="4"/>
  <c r="CX2" i="4"/>
  <c r="CY2" i="4"/>
  <c r="DA2" i="4"/>
  <c r="DB2" i="4"/>
  <c r="DC2" i="4"/>
  <c r="DD2" i="4"/>
  <c r="DF2" i="4"/>
  <c r="DG2" i="4"/>
  <c r="DH2" i="4"/>
  <c r="DI2" i="4"/>
  <c r="DK2" i="4"/>
  <c r="DL2" i="4"/>
  <c r="DM2" i="4"/>
  <c r="DN2" i="4"/>
  <c r="DP2" i="4"/>
  <c r="DQ2" i="4"/>
  <c r="DR2" i="4"/>
  <c r="DS2" i="4"/>
  <c r="DU2" i="4"/>
  <c r="DV2" i="4"/>
  <c r="DW2" i="4"/>
  <c r="DX2" i="4"/>
  <c r="DZ2" i="4"/>
  <c r="EA2" i="4"/>
  <c r="EB2" i="4"/>
  <c r="EC2" i="4"/>
  <c r="EE2" i="4"/>
  <c r="EF2" i="4"/>
  <c r="EG2" i="4"/>
  <c r="EH2" i="4"/>
  <c r="EJ2" i="4"/>
  <c r="EK2" i="4"/>
  <c r="EL2" i="4"/>
  <c r="EM2" i="4"/>
  <c r="EO2" i="4"/>
  <c r="EP2" i="4"/>
  <c r="EQ2" i="4"/>
  <c r="ER2" i="4"/>
  <c r="ET2" i="4"/>
  <c r="EU2" i="4"/>
  <c r="EV2" i="4"/>
  <c r="EW2" i="4"/>
  <c r="EY2" i="4"/>
  <c r="EZ2" i="4"/>
  <c r="FA2" i="4"/>
  <c r="FB2" i="4"/>
  <c r="FD2" i="4"/>
  <c r="FE2" i="4"/>
  <c r="FF2" i="4"/>
  <c r="FG2" i="4"/>
  <c r="O2" i="4"/>
  <c r="P2" i="4"/>
  <c r="Q2" i="4"/>
  <c r="R2" i="4"/>
  <c r="I53" i="4"/>
  <c r="J53" i="4"/>
  <c r="S53" i="4"/>
  <c r="X53" i="4"/>
  <c r="AW53" i="4"/>
  <c r="BB53" i="4"/>
  <c r="I70" i="4"/>
  <c r="J70" i="4"/>
  <c r="S70" i="4"/>
  <c r="X70" i="4"/>
  <c r="AH70" i="4"/>
  <c r="AW70" i="4"/>
  <c r="BB70" i="4"/>
  <c r="I71" i="4"/>
  <c r="J71" i="4"/>
  <c r="S71" i="4"/>
  <c r="X71" i="4"/>
  <c r="AC71" i="4"/>
  <c r="AH71" i="4"/>
  <c r="AW71" i="4"/>
  <c r="BB71" i="4"/>
  <c r="S16" i="4"/>
  <c r="S20" i="4"/>
  <c r="S17" i="4"/>
  <c r="S18" i="4"/>
  <c r="S36" i="4"/>
  <c r="S19" i="4"/>
  <c r="S14" i="4"/>
  <c r="S21" i="4"/>
  <c r="S26" i="4"/>
  <c r="S35" i="4"/>
  <c r="S30" i="4"/>
  <c r="S25" i="4"/>
  <c r="S27" i="4"/>
  <c r="S29" i="4"/>
  <c r="S33" i="4"/>
  <c r="S37" i="4"/>
  <c r="S32" i="4"/>
  <c r="S31" i="4"/>
  <c r="S24" i="4"/>
  <c r="S22" i="4"/>
  <c r="S23" i="4"/>
  <c r="S39" i="4"/>
  <c r="S34" i="4"/>
  <c r="S28" i="4"/>
  <c r="S38" i="4"/>
  <c r="S40" i="4"/>
  <c r="S42" i="4"/>
  <c r="S41" i="4"/>
  <c r="S43" i="4"/>
  <c r="S46" i="4"/>
  <c r="S45" i="4"/>
  <c r="S47" i="4"/>
  <c r="S50" i="4"/>
  <c r="S49" i="4"/>
  <c r="S52" i="4"/>
  <c r="S48" i="4"/>
  <c r="S51" i="4"/>
  <c r="S55" i="4"/>
  <c r="S44" i="4"/>
  <c r="S54" i="4"/>
  <c r="S56" i="4"/>
  <c r="S57" i="4"/>
  <c r="S61" i="4"/>
  <c r="S60" i="4"/>
  <c r="S58" i="4"/>
  <c r="S59" i="4"/>
  <c r="S62" i="4"/>
  <c r="S63" i="4"/>
  <c r="S64" i="4"/>
  <c r="S65" i="4"/>
  <c r="S66" i="4"/>
  <c r="S67" i="4"/>
  <c r="S68" i="4"/>
  <c r="S69" i="4"/>
  <c r="S9" i="4"/>
  <c r="I4" i="4"/>
  <c r="I5" i="4"/>
  <c r="I9" i="4"/>
  <c r="I6" i="4"/>
  <c r="I7" i="4"/>
  <c r="I8" i="4"/>
  <c r="I15" i="4"/>
  <c r="I10" i="4"/>
  <c r="I11" i="4"/>
  <c r="I12" i="4"/>
  <c r="I13" i="4"/>
  <c r="I16" i="4"/>
  <c r="I20" i="4"/>
  <c r="I17" i="4"/>
  <c r="I18" i="4"/>
  <c r="I36" i="4"/>
  <c r="I19" i="4"/>
  <c r="I14" i="4"/>
  <c r="I21" i="4"/>
  <c r="I26" i="4"/>
  <c r="I35" i="4"/>
  <c r="I30" i="4"/>
  <c r="I25" i="4"/>
  <c r="I27" i="4"/>
  <c r="I29" i="4"/>
  <c r="I33" i="4"/>
  <c r="I37" i="4"/>
  <c r="I32" i="4"/>
  <c r="I31" i="4"/>
  <c r="I24" i="4"/>
  <c r="I22" i="4"/>
  <c r="I23" i="4"/>
  <c r="I39" i="4"/>
  <c r="I34" i="4"/>
  <c r="I28" i="4"/>
  <c r="I38" i="4"/>
  <c r="I40" i="4"/>
  <c r="I42" i="4"/>
  <c r="I41" i="4"/>
  <c r="I43" i="4"/>
  <c r="I46" i="4"/>
  <c r="I45" i="4"/>
  <c r="I47" i="4"/>
  <c r="I50" i="4"/>
  <c r="I49" i="4"/>
  <c r="I52" i="4"/>
  <c r="I48" i="4"/>
  <c r="I51" i="4"/>
  <c r="I55" i="4"/>
  <c r="I44" i="4"/>
  <c r="I54" i="4"/>
  <c r="I56" i="4"/>
  <c r="I57" i="4"/>
  <c r="I61" i="4"/>
  <c r="I60" i="4"/>
  <c r="I58" i="4"/>
  <c r="I59" i="4"/>
  <c r="I62" i="4"/>
  <c r="I63" i="4"/>
  <c r="I64" i="4"/>
  <c r="I65" i="4"/>
  <c r="I66" i="4"/>
  <c r="I67" i="4"/>
  <c r="I68" i="4"/>
  <c r="I69" i="4"/>
  <c r="J4" i="4"/>
  <c r="J7" i="4"/>
  <c r="J8" i="4"/>
  <c r="J15" i="4"/>
  <c r="J10" i="4"/>
  <c r="J5" i="4"/>
  <c r="J9" i="4"/>
  <c r="J6" i="4"/>
  <c r="J12" i="4"/>
  <c r="J13" i="4"/>
  <c r="J16" i="4"/>
  <c r="J20" i="4"/>
  <c r="J17" i="4"/>
  <c r="J18" i="4"/>
  <c r="J36" i="4"/>
  <c r="J19" i="4"/>
  <c r="J14" i="4"/>
  <c r="J21" i="4"/>
  <c r="J26" i="4"/>
  <c r="J35" i="4"/>
  <c r="J30" i="4"/>
  <c r="J25" i="4"/>
  <c r="J27" i="4"/>
  <c r="J29" i="4"/>
  <c r="J33" i="4"/>
  <c r="J37" i="4"/>
  <c r="J32" i="4"/>
  <c r="J31" i="4"/>
  <c r="J24" i="4"/>
  <c r="J22" i="4"/>
  <c r="J23" i="4"/>
  <c r="J39" i="4"/>
  <c r="J34" i="4"/>
  <c r="J28" i="4"/>
  <c r="J38" i="4"/>
  <c r="J40" i="4"/>
  <c r="J42" i="4"/>
  <c r="J41" i="4"/>
  <c r="J43" i="4"/>
  <c r="J46" i="4"/>
  <c r="J45" i="4"/>
  <c r="J47" i="4"/>
  <c r="J50" i="4"/>
  <c r="J49" i="4"/>
  <c r="J52" i="4"/>
  <c r="J48" i="4"/>
  <c r="J51" i="4"/>
  <c r="J55" i="4"/>
  <c r="J44" i="4"/>
  <c r="J54" i="4"/>
  <c r="J56" i="4"/>
  <c r="J57" i="4"/>
  <c r="J61" i="4"/>
  <c r="J60" i="4"/>
  <c r="J58" i="4"/>
  <c r="J59" i="4"/>
  <c r="J62" i="4"/>
  <c r="J63" i="4"/>
  <c r="J64" i="4"/>
  <c r="J65" i="4"/>
  <c r="J66" i="4"/>
  <c r="J67" i="4"/>
  <c r="J68" i="4"/>
  <c r="J69" i="4"/>
  <c r="X60" i="4"/>
  <c r="L2" i="4"/>
  <c r="M2" i="4"/>
  <c r="N2" i="4"/>
  <c r="AC19" i="4"/>
  <c r="FH64" i="4"/>
  <c r="FH63" i="4"/>
  <c r="FH62" i="4"/>
  <c r="FH54" i="4"/>
  <c r="FH47" i="4"/>
  <c r="FH59" i="4"/>
  <c r="FH58" i="4"/>
  <c r="FH41" i="4"/>
  <c r="FH61" i="4"/>
  <c r="FH56" i="4"/>
  <c r="FH57" i="4"/>
  <c r="FH44" i="4"/>
  <c r="FH55" i="4"/>
  <c r="FH51" i="4"/>
  <c r="FH48" i="4"/>
  <c r="FH52" i="4"/>
  <c r="FH49" i="4"/>
  <c r="FH50" i="4"/>
  <c r="FH45" i="4"/>
  <c r="FH46" i="4"/>
  <c r="FH43" i="4"/>
  <c r="FH42" i="4"/>
  <c r="FH40" i="4"/>
  <c r="FH38" i="4"/>
  <c r="FH28" i="4"/>
  <c r="FH34" i="4"/>
  <c r="FH39" i="4"/>
  <c r="FH23" i="4"/>
  <c r="FH22" i="4"/>
  <c r="FH24" i="4"/>
  <c r="FH31" i="4"/>
  <c r="FH32" i="4"/>
  <c r="FH37" i="4"/>
  <c r="FH33" i="4"/>
  <c r="FH29" i="4"/>
  <c r="FH27" i="4"/>
  <c r="FH25" i="4"/>
  <c r="FH30" i="4"/>
  <c r="FH35" i="4"/>
  <c r="FH26" i="4"/>
  <c r="FH21" i="4"/>
  <c r="FH14" i="4"/>
  <c r="FH19" i="4"/>
  <c r="FH36" i="4"/>
  <c r="FH18" i="4"/>
  <c r="FH17" i="4"/>
  <c r="FH20" i="4"/>
  <c r="FH60" i="4"/>
  <c r="FH16" i="4"/>
  <c r="FH13" i="4"/>
  <c r="FH12" i="4"/>
  <c r="FH11" i="4"/>
  <c r="FH10" i="4"/>
  <c r="FH15" i="4"/>
  <c r="FH8" i="4"/>
  <c r="FH7" i="4"/>
  <c r="FH6" i="4"/>
  <c r="FH9" i="4"/>
  <c r="FH5" i="4"/>
  <c r="FH4" i="4"/>
  <c r="FC64" i="4"/>
  <c r="FC63" i="4"/>
  <c r="FC62" i="4"/>
  <c r="FC54" i="4"/>
  <c r="FC47" i="4"/>
  <c r="FC59" i="4"/>
  <c r="FC58" i="4"/>
  <c r="FC41" i="4"/>
  <c r="FC61" i="4"/>
  <c r="FC56" i="4"/>
  <c r="FC57" i="4"/>
  <c r="FC44" i="4"/>
  <c r="FC55" i="4"/>
  <c r="FC51" i="4"/>
  <c r="FC48" i="4"/>
  <c r="FC52" i="4"/>
  <c r="FC49" i="4"/>
  <c r="FC50" i="4"/>
  <c r="FC45" i="4"/>
  <c r="FC46" i="4"/>
  <c r="FC43" i="4"/>
  <c r="FC42" i="4"/>
  <c r="FC40" i="4"/>
  <c r="FC38" i="4"/>
  <c r="FC28" i="4"/>
  <c r="FC34" i="4"/>
  <c r="FC39" i="4"/>
  <c r="FC23" i="4"/>
  <c r="FC22" i="4"/>
  <c r="FC24" i="4"/>
  <c r="FC31" i="4"/>
  <c r="FC32" i="4"/>
  <c r="FC37" i="4"/>
  <c r="FC33" i="4"/>
  <c r="FC29" i="4"/>
  <c r="FC27" i="4"/>
  <c r="FC25" i="4"/>
  <c r="FC30" i="4"/>
  <c r="FC35" i="4"/>
  <c r="FC26" i="4"/>
  <c r="FC21" i="4"/>
  <c r="FC14" i="4"/>
  <c r="FC19" i="4"/>
  <c r="FC36" i="4"/>
  <c r="FC18" i="4"/>
  <c r="FC17" i="4"/>
  <c r="FC20" i="4"/>
  <c r="FC60" i="4"/>
  <c r="FC16" i="4"/>
  <c r="FC13" i="4"/>
  <c r="FC12" i="4"/>
  <c r="FC11" i="4"/>
  <c r="FC10" i="4"/>
  <c r="FC15" i="4"/>
  <c r="FC8" i="4"/>
  <c r="FC7" i="4"/>
  <c r="FC6" i="4"/>
  <c r="FC9" i="4"/>
  <c r="FC5" i="4"/>
  <c r="FC4" i="4"/>
  <c r="EX64" i="4"/>
  <c r="EX63" i="4"/>
  <c r="EX62" i="4"/>
  <c r="EX54" i="4"/>
  <c r="EX47" i="4"/>
  <c r="EX59" i="4"/>
  <c r="EX58" i="4"/>
  <c r="EX41" i="4"/>
  <c r="EX61" i="4"/>
  <c r="EX56" i="4"/>
  <c r="EX57" i="4"/>
  <c r="EX44" i="4"/>
  <c r="EX55" i="4"/>
  <c r="EX51" i="4"/>
  <c r="EX48" i="4"/>
  <c r="EX52" i="4"/>
  <c r="EX49" i="4"/>
  <c r="EX50" i="4"/>
  <c r="EX45" i="4"/>
  <c r="EX46" i="4"/>
  <c r="EX43" i="4"/>
  <c r="EX42" i="4"/>
  <c r="EX40" i="4"/>
  <c r="EX38" i="4"/>
  <c r="EX28" i="4"/>
  <c r="EX34" i="4"/>
  <c r="EX39" i="4"/>
  <c r="EX23" i="4"/>
  <c r="EX22" i="4"/>
  <c r="EX24" i="4"/>
  <c r="EX31" i="4"/>
  <c r="EX32" i="4"/>
  <c r="EX37" i="4"/>
  <c r="EX33" i="4"/>
  <c r="EX29" i="4"/>
  <c r="EX27" i="4"/>
  <c r="EX25" i="4"/>
  <c r="EX30" i="4"/>
  <c r="EX35" i="4"/>
  <c r="EX26" i="4"/>
  <c r="EX21" i="4"/>
  <c r="EX14" i="4"/>
  <c r="EX19" i="4"/>
  <c r="EX36" i="4"/>
  <c r="EX18" i="4"/>
  <c r="EX17" i="4"/>
  <c r="EX20" i="4"/>
  <c r="EX60" i="4"/>
  <c r="EX16" i="4"/>
  <c r="EX13" i="4"/>
  <c r="EX12" i="4"/>
  <c r="EX11" i="4"/>
  <c r="EX10" i="4"/>
  <c r="EX15" i="4"/>
  <c r="EX8" i="4"/>
  <c r="EX7" i="4"/>
  <c r="EX6" i="4"/>
  <c r="EX9" i="4"/>
  <c r="EX5" i="4"/>
  <c r="EX4" i="4"/>
  <c r="ES64" i="4"/>
  <c r="ES63" i="4"/>
  <c r="ES62" i="4"/>
  <c r="ES54" i="4"/>
  <c r="ES47" i="4"/>
  <c r="ES59" i="4"/>
  <c r="ES58" i="4"/>
  <c r="ES41" i="4"/>
  <c r="ES61" i="4"/>
  <c r="ES56" i="4"/>
  <c r="ES57" i="4"/>
  <c r="ES44" i="4"/>
  <c r="ES55" i="4"/>
  <c r="ES51" i="4"/>
  <c r="ES48" i="4"/>
  <c r="ES52" i="4"/>
  <c r="ES49" i="4"/>
  <c r="ES50" i="4"/>
  <c r="ES45" i="4"/>
  <c r="ES46" i="4"/>
  <c r="ES43" i="4"/>
  <c r="ES42" i="4"/>
  <c r="ES40" i="4"/>
  <c r="ES38" i="4"/>
  <c r="ES28" i="4"/>
  <c r="ES34" i="4"/>
  <c r="ES39" i="4"/>
  <c r="ES23" i="4"/>
  <c r="ES22" i="4"/>
  <c r="ES24" i="4"/>
  <c r="ES31" i="4"/>
  <c r="ES32" i="4"/>
  <c r="ES37" i="4"/>
  <c r="ES33" i="4"/>
  <c r="ES29" i="4"/>
  <c r="ES27" i="4"/>
  <c r="ES25" i="4"/>
  <c r="ES30" i="4"/>
  <c r="ES35" i="4"/>
  <c r="ES26" i="4"/>
  <c r="ES21" i="4"/>
  <c r="ES14" i="4"/>
  <c r="ES19" i="4"/>
  <c r="ES36" i="4"/>
  <c r="ES18" i="4"/>
  <c r="ES17" i="4"/>
  <c r="ES20" i="4"/>
  <c r="ES60" i="4"/>
  <c r="ES16" i="4"/>
  <c r="ES13" i="4"/>
  <c r="ES12" i="4"/>
  <c r="ES11" i="4"/>
  <c r="ES10" i="4"/>
  <c r="ES15" i="4"/>
  <c r="ES8" i="4"/>
  <c r="ES7" i="4"/>
  <c r="ES6" i="4"/>
  <c r="ES9" i="4"/>
  <c r="ES5" i="4"/>
  <c r="ES4" i="4"/>
  <c r="EN64" i="4"/>
  <c r="EN63" i="4"/>
  <c r="EN62" i="4"/>
  <c r="EN54" i="4"/>
  <c r="EN47" i="4"/>
  <c r="EN59" i="4"/>
  <c r="EN58" i="4"/>
  <c r="EN41" i="4"/>
  <c r="EN61" i="4"/>
  <c r="EN56" i="4"/>
  <c r="EN57" i="4"/>
  <c r="EN44" i="4"/>
  <c r="EN55" i="4"/>
  <c r="EN51" i="4"/>
  <c r="EN48" i="4"/>
  <c r="EN52" i="4"/>
  <c r="EN49" i="4"/>
  <c r="EN50" i="4"/>
  <c r="EN45" i="4"/>
  <c r="EN46" i="4"/>
  <c r="EN43" i="4"/>
  <c r="EN42" i="4"/>
  <c r="EN40" i="4"/>
  <c r="EN38" i="4"/>
  <c r="EN28" i="4"/>
  <c r="EN34" i="4"/>
  <c r="EN39" i="4"/>
  <c r="EN23" i="4"/>
  <c r="EN22" i="4"/>
  <c r="EN24" i="4"/>
  <c r="EN31" i="4"/>
  <c r="EN32" i="4"/>
  <c r="EN37" i="4"/>
  <c r="EN33" i="4"/>
  <c r="EN29" i="4"/>
  <c r="EN27" i="4"/>
  <c r="EN25" i="4"/>
  <c r="EN30" i="4"/>
  <c r="EN35" i="4"/>
  <c r="EN26" i="4"/>
  <c r="EN21" i="4"/>
  <c r="EN14" i="4"/>
  <c r="EN19" i="4"/>
  <c r="EN36" i="4"/>
  <c r="EN18" i="4"/>
  <c r="EN17" i="4"/>
  <c r="EN20" i="4"/>
  <c r="EN60" i="4"/>
  <c r="EN16" i="4"/>
  <c r="EN13" i="4"/>
  <c r="EN12" i="4"/>
  <c r="EN11" i="4"/>
  <c r="EN10" i="4"/>
  <c r="EN15" i="4"/>
  <c r="EN8" i="4"/>
  <c r="EN7" i="4"/>
  <c r="EN6" i="4"/>
  <c r="EN9" i="4"/>
  <c r="EN5" i="4"/>
  <c r="EN4" i="4"/>
  <c r="EI64" i="4"/>
  <c r="EI63" i="4"/>
  <c r="EI62" i="4"/>
  <c r="EI54" i="4"/>
  <c r="EI47" i="4"/>
  <c r="EI59" i="4"/>
  <c r="EI58" i="4"/>
  <c r="EI41" i="4"/>
  <c r="EI61" i="4"/>
  <c r="EI56" i="4"/>
  <c r="EI57" i="4"/>
  <c r="EI44" i="4"/>
  <c r="EI55" i="4"/>
  <c r="EI51" i="4"/>
  <c r="EI48" i="4"/>
  <c r="EI52" i="4"/>
  <c r="EI49" i="4"/>
  <c r="EI50" i="4"/>
  <c r="EI45" i="4"/>
  <c r="EI46" i="4"/>
  <c r="EI43" i="4"/>
  <c r="EI42" i="4"/>
  <c r="EI40" i="4"/>
  <c r="EI38" i="4"/>
  <c r="EI28" i="4"/>
  <c r="EI34" i="4"/>
  <c r="EI39" i="4"/>
  <c r="EI23" i="4"/>
  <c r="EI22" i="4"/>
  <c r="EI24" i="4"/>
  <c r="EI31" i="4"/>
  <c r="EI32" i="4"/>
  <c r="EI37" i="4"/>
  <c r="EI33" i="4"/>
  <c r="EI29" i="4"/>
  <c r="EI27" i="4"/>
  <c r="EI25" i="4"/>
  <c r="EI30" i="4"/>
  <c r="EI35" i="4"/>
  <c r="EI26" i="4"/>
  <c r="EI21" i="4"/>
  <c r="EI14" i="4"/>
  <c r="EI19" i="4"/>
  <c r="EI36" i="4"/>
  <c r="EI18" i="4"/>
  <c r="EI17" i="4"/>
  <c r="EI20" i="4"/>
  <c r="EI60" i="4"/>
  <c r="EI16" i="4"/>
  <c r="EI13" i="4"/>
  <c r="EI12" i="4"/>
  <c r="EI11" i="4"/>
  <c r="EI10" i="4"/>
  <c r="EI15" i="4"/>
  <c r="EI8" i="4"/>
  <c r="EI7" i="4"/>
  <c r="EI6" i="4"/>
  <c r="EI9" i="4"/>
  <c r="EI5" i="4"/>
  <c r="EI4" i="4"/>
  <c r="ED64" i="4"/>
  <c r="ED63" i="4"/>
  <c r="ED62" i="4"/>
  <c r="ED54" i="4"/>
  <c r="ED47" i="4"/>
  <c r="ED59" i="4"/>
  <c r="ED58" i="4"/>
  <c r="ED41" i="4"/>
  <c r="ED61" i="4"/>
  <c r="ED56" i="4"/>
  <c r="ED57" i="4"/>
  <c r="ED44" i="4"/>
  <c r="ED55" i="4"/>
  <c r="ED51" i="4"/>
  <c r="ED48" i="4"/>
  <c r="ED52" i="4"/>
  <c r="ED49" i="4"/>
  <c r="ED50" i="4"/>
  <c r="ED45" i="4"/>
  <c r="ED46" i="4"/>
  <c r="ED43" i="4"/>
  <c r="ED42" i="4"/>
  <c r="ED40" i="4"/>
  <c r="ED38" i="4"/>
  <c r="ED28" i="4"/>
  <c r="ED34" i="4"/>
  <c r="ED39" i="4"/>
  <c r="ED23" i="4"/>
  <c r="ED22" i="4"/>
  <c r="ED24" i="4"/>
  <c r="ED31" i="4"/>
  <c r="ED32" i="4"/>
  <c r="ED37" i="4"/>
  <c r="ED33" i="4"/>
  <c r="ED29" i="4"/>
  <c r="ED27" i="4"/>
  <c r="ED25" i="4"/>
  <c r="ED30" i="4"/>
  <c r="ED35" i="4"/>
  <c r="ED26" i="4"/>
  <c r="ED21" i="4"/>
  <c r="ED14" i="4"/>
  <c r="ED19" i="4"/>
  <c r="ED36" i="4"/>
  <c r="ED18" i="4"/>
  <c r="ED17" i="4"/>
  <c r="ED20" i="4"/>
  <c r="ED60" i="4"/>
  <c r="ED16" i="4"/>
  <c r="ED13" i="4"/>
  <c r="ED12" i="4"/>
  <c r="ED11" i="4"/>
  <c r="ED10" i="4"/>
  <c r="ED15" i="4"/>
  <c r="ED8" i="4"/>
  <c r="ED7" i="4"/>
  <c r="ED6" i="4"/>
  <c r="ED9" i="4"/>
  <c r="ED5" i="4"/>
  <c r="ED4" i="4"/>
  <c r="DY64" i="4"/>
  <c r="DY63" i="4"/>
  <c r="DY62" i="4"/>
  <c r="DY54" i="4"/>
  <c r="DY47" i="4"/>
  <c r="DY59" i="4"/>
  <c r="DY58" i="4"/>
  <c r="DY41" i="4"/>
  <c r="DY61" i="4"/>
  <c r="DY56" i="4"/>
  <c r="DY57" i="4"/>
  <c r="DY44" i="4"/>
  <c r="DY55" i="4"/>
  <c r="DY51" i="4"/>
  <c r="DY48" i="4"/>
  <c r="DY52" i="4"/>
  <c r="DY49" i="4"/>
  <c r="DY50" i="4"/>
  <c r="DY45" i="4"/>
  <c r="DY46" i="4"/>
  <c r="DY43" i="4"/>
  <c r="DY42" i="4"/>
  <c r="DY40" i="4"/>
  <c r="DY38" i="4"/>
  <c r="DY28" i="4"/>
  <c r="DY34" i="4"/>
  <c r="DY39" i="4"/>
  <c r="DY23" i="4"/>
  <c r="DY22" i="4"/>
  <c r="DY24" i="4"/>
  <c r="DY31" i="4"/>
  <c r="DY32" i="4"/>
  <c r="DY37" i="4"/>
  <c r="DY33" i="4"/>
  <c r="DY29" i="4"/>
  <c r="DY27" i="4"/>
  <c r="DY25" i="4"/>
  <c r="DY30" i="4"/>
  <c r="DY35" i="4"/>
  <c r="DY26" i="4"/>
  <c r="DY21" i="4"/>
  <c r="DY14" i="4"/>
  <c r="DY19" i="4"/>
  <c r="DY36" i="4"/>
  <c r="DY18" i="4"/>
  <c r="DY17" i="4"/>
  <c r="DY20" i="4"/>
  <c r="DY60" i="4"/>
  <c r="DY16" i="4"/>
  <c r="DY13" i="4"/>
  <c r="DY12" i="4"/>
  <c r="DY11" i="4"/>
  <c r="DY10" i="4"/>
  <c r="DY15" i="4"/>
  <c r="DY8" i="4"/>
  <c r="DY7" i="4"/>
  <c r="DY6" i="4"/>
  <c r="DY9" i="4"/>
  <c r="DY5" i="4"/>
  <c r="DY4" i="4"/>
  <c r="DT64" i="4"/>
  <c r="DT63" i="4"/>
  <c r="DT62" i="4"/>
  <c r="DT54" i="4"/>
  <c r="DT47" i="4"/>
  <c r="DT59" i="4"/>
  <c r="DT58" i="4"/>
  <c r="DT41" i="4"/>
  <c r="DT61" i="4"/>
  <c r="DT56" i="4"/>
  <c r="DT57" i="4"/>
  <c r="DT44" i="4"/>
  <c r="DT55" i="4"/>
  <c r="DT51" i="4"/>
  <c r="DT48" i="4"/>
  <c r="DT52" i="4"/>
  <c r="DT49" i="4"/>
  <c r="DT50" i="4"/>
  <c r="DT45" i="4"/>
  <c r="DT46" i="4"/>
  <c r="DT43" i="4"/>
  <c r="DT42" i="4"/>
  <c r="DT40" i="4"/>
  <c r="DT38" i="4"/>
  <c r="DT28" i="4"/>
  <c r="DT34" i="4"/>
  <c r="DT39" i="4"/>
  <c r="DT23" i="4"/>
  <c r="DT22" i="4"/>
  <c r="DT24" i="4"/>
  <c r="DT31" i="4"/>
  <c r="DT32" i="4"/>
  <c r="DT37" i="4"/>
  <c r="DT33" i="4"/>
  <c r="DT29" i="4"/>
  <c r="DT27" i="4"/>
  <c r="DT25" i="4"/>
  <c r="DT30" i="4"/>
  <c r="DT35" i="4"/>
  <c r="DT26" i="4"/>
  <c r="DT21" i="4"/>
  <c r="DT14" i="4"/>
  <c r="DT19" i="4"/>
  <c r="DT36" i="4"/>
  <c r="DT18" i="4"/>
  <c r="DT17" i="4"/>
  <c r="DT20" i="4"/>
  <c r="DT60" i="4"/>
  <c r="DT16" i="4"/>
  <c r="DT13" i="4"/>
  <c r="DT12" i="4"/>
  <c r="DT11" i="4"/>
  <c r="DT10" i="4"/>
  <c r="DT15" i="4"/>
  <c r="DT8" i="4"/>
  <c r="DT7" i="4"/>
  <c r="DT6" i="4"/>
  <c r="DT9" i="4"/>
  <c r="DT5" i="4"/>
  <c r="DT4" i="4"/>
  <c r="DO64" i="4"/>
  <c r="DO63" i="4"/>
  <c r="DO62" i="4"/>
  <c r="DO54" i="4"/>
  <c r="DO47" i="4"/>
  <c r="DO59" i="4"/>
  <c r="DO58" i="4"/>
  <c r="DO41" i="4"/>
  <c r="DO61" i="4"/>
  <c r="DO56" i="4"/>
  <c r="DO57" i="4"/>
  <c r="DO44" i="4"/>
  <c r="DO55" i="4"/>
  <c r="DO51" i="4"/>
  <c r="DO48" i="4"/>
  <c r="DO52" i="4"/>
  <c r="DO49" i="4"/>
  <c r="DO50" i="4"/>
  <c r="DO45" i="4"/>
  <c r="DO46" i="4"/>
  <c r="DO43" i="4"/>
  <c r="DO42" i="4"/>
  <c r="DO40" i="4"/>
  <c r="DO38" i="4"/>
  <c r="DO28" i="4"/>
  <c r="DO34" i="4"/>
  <c r="DO39" i="4"/>
  <c r="DO23" i="4"/>
  <c r="DO22" i="4"/>
  <c r="DO24" i="4"/>
  <c r="DO31" i="4"/>
  <c r="DO32" i="4"/>
  <c r="DO37" i="4"/>
  <c r="DO33" i="4"/>
  <c r="DO29" i="4"/>
  <c r="DO27" i="4"/>
  <c r="DO25" i="4"/>
  <c r="DO30" i="4"/>
  <c r="DO35" i="4"/>
  <c r="DO26" i="4"/>
  <c r="DO21" i="4"/>
  <c r="DO14" i="4"/>
  <c r="DO19" i="4"/>
  <c r="DO36" i="4"/>
  <c r="DO18" i="4"/>
  <c r="DO17" i="4"/>
  <c r="DO20" i="4"/>
  <c r="DO60" i="4"/>
  <c r="DO16" i="4"/>
  <c r="DO13" i="4"/>
  <c r="DO12" i="4"/>
  <c r="DO11" i="4"/>
  <c r="DO10" i="4"/>
  <c r="DO15" i="4"/>
  <c r="DO8" i="4"/>
  <c r="DO7" i="4"/>
  <c r="DO6" i="4"/>
  <c r="DO9" i="4"/>
  <c r="DO5" i="4"/>
  <c r="DO4" i="4"/>
  <c r="DJ64" i="4"/>
  <c r="DJ63" i="4"/>
  <c r="DJ62" i="4"/>
  <c r="DJ54" i="4"/>
  <c r="DJ47" i="4"/>
  <c r="DJ59" i="4"/>
  <c r="DJ58" i="4"/>
  <c r="DJ41" i="4"/>
  <c r="DJ61" i="4"/>
  <c r="DJ56" i="4"/>
  <c r="DJ57" i="4"/>
  <c r="DJ44" i="4"/>
  <c r="DJ55" i="4"/>
  <c r="DJ51" i="4"/>
  <c r="DJ48" i="4"/>
  <c r="DJ52" i="4"/>
  <c r="DJ49" i="4"/>
  <c r="DJ50" i="4"/>
  <c r="DJ45" i="4"/>
  <c r="DJ46" i="4"/>
  <c r="DJ43" i="4"/>
  <c r="DJ42" i="4"/>
  <c r="DJ40" i="4"/>
  <c r="DJ38" i="4"/>
  <c r="DJ28" i="4"/>
  <c r="DJ34" i="4"/>
  <c r="DJ39" i="4"/>
  <c r="DJ23" i="4"/>
  <c r="DJ22" i="4"/>
  <c r="DJ24" i="4"/>
  <c r="DJ31" i="4"/>
  <c r="DJ32" i="4"/>
  <c r="DJ37" i="4"/>
  <c r="DJ33" i="4"/>
  <c r="DJ29" i="4"/>
  <c r="DJ27" i="4"/>
  <c r="DJ25" i="4"/>
  <c r="DJ30" i="4"/>
  <c r="DJ35" i="4"/>
  <c r="DJ26" i="4"/>
  <c r="DJ21" i="4"/>
  <c r="DJ14" i="4"/>
  <c r="DJ19" i="4"/>
  <c r="DJ36" i="4"/>
  <c r="DJ18" i="4"/>
  <c r="DJ17" i="4"/>
  <c r="DJ20" i="4"/>
  <c r="DJ60" i="4"/>
  <c r="DJ16" i="4"/>
  <c r="DJ13" i="4"/>
  <c r="DJ12" i="4"/>
  <c r="DJ11" i="4"/>
  <c r="DJ10" i="4"/>
  <c r="DJ15" i="4"/>
  <c r="DJ8" i="4"/>
  <c r="DJ7" i="4"/>
  <c r="DJ6" i="4"/>
  <c r="DJ9" i="4"/>
  <c r="DJ5" i="4"/>
  <c r="DJ4" i="4"/>
  <c r="DE66" i="4"/>
  <c r="DE65" i="4"/>
  <c r="DE64" i="4"/>
  <c r="DE63" i="4"/>
  <c r="DE62" i="4"/>
  <c r="DE54" i="4"/>
  <c r="DE47" i="4"/>
  <c r="DE59" i="4"/>
  <c r="DE58" i="4"/>
  <c r="DE41" i="4"/>
  <c r="DE61" i="4"/>
  <c r="DE56" i="4"/>
  <c r="DE57" i="4"/>
  <c r="DE44" i="4"/>
  <c r="DE55" i="4"/>
  <c r="DE51" i="4"/>
  <c r="DE48" i="4"/>
  <c r="DE52" i="4"/>
  <c r="DE49" i="4"/>
  <c r="DE50" i="4"/>
  <c r="DE45" i="4"/>
  <c r="DE46" i="4"/>
  <c r="DE43" i="4"/>
  <c r="DE42" i="4"/>
  <c r="DE40" i="4"/>
  <c r="DE38" i="4"/>
  <c r="DE28" i="4"/>
  <c r="DE34" i="4"/>
  <c r="DE39" i="4"/>
  <c r="DE23" i="4"/>
  <c r="DE22" i="4"/>
  <c r="DE24" i="4"/>
  <c r="DE31" i="4"/>
  <c r="DE32" i="4"/>
  <c r="DE37" i="4"/>
  <c r="DE33" i="4"/>
  <c r="DE29" i="4"/>
  <c r="DE27" i="4"/>
  <c r="DE25" i="4"/>
  <c r="DE30" i="4"/>
  <c r="DE35" i="4"/>
  <c r="DE26" i="4"/>
  <c r="DE21" i="4"/>
  <c r="DE14" i="4"/>
  <c r="DE19" i="4"/>
  <c r="DE36" i="4"/>
  <c r="DE18" i="4"/>
  <c r="DE17" i="4"/>
  <c r="DE20" i="4"/>
  <c r="DE60" i="4"/>
  <c r="DE16" i="4"/>
  <c r="DE13" i="4"/>
  <c r="DE12" i="4"/>
  <c r="DE11" i="4"/>
  <c r="DE10" i="4"/>
  <c r="DE15" i="4"/>
  <c r="DE8" i="4"/>
  <c r="DE7" i="4"/>
  <c r="DE6" i="4"/>
  <c r="DE9" i="4"/>
  <c r="DE5" i="4"/>
  <c r="DE4" i="4"/>
  <c r="CZ66" i="4"/>
  <c r="CZ65" i="4"/>
  <c r="CZ64" i="4"/>
  <c r="CZ63" i="4"/>
  <c r="CZ62" i="4"/>
  <c r="CZ54" i="4"/>
  <c r="CZ47" i="4"/>
  <c r="CZ59" i="4"/>
  <c r="CZ58" i="4"/>
  <c r="CZ41" i="4"/>
  <c r="CZ61" i="4"/>
  <c r="CZ56" i="4"/>
  <c r="CZ57" i="4"/>
  <c r="CZ44" i="4"/>
  <c r="CZ55" i="4"/>
  <c r="CZ51" i="4"/>
  <c r="CZ48" i="4"/>
  <c r="CZ52" i="4"/>
  <c r="CZ49" i="4"/>
  <c r="CZ50" i="4"/>
  <c r="CZ45" i="4"/>
  <c r="CZ46" i="4"/>
  <c r="CZ43" i="4"/>
  <c r="CZ42" i="4"/>
  <c r="CZ40" i="4"/>
  <c r="CZ38" i="4"/>
  <c r="CZ28" i="4"/>
  <c r="CZ34" i="4"/>
  <c r="CZ39" i="4"/>
  <c r="CZ23" i="4"/>
  <c r="CZ22" i="4"/>
  <c r="CZ24" i="4"/>
  <c r="CZ31" i="4"/>
  <c r="CZ32" i="4"/>
  <c r="CZ37" i="4"/>
  <c r="CZ33" i="4"/>
  <c r="CZ29" i="4"/>
  <c r="CZ27" i="4"/>
  <c r="CZ25" i="4"/>
  <c r="CZ30" i="4"/>
  <c r="CZ35" i="4"/>
  <c r="CZ26" i="4"/>
  <c r="CZ21" i="4"/>
  <c r="CZ14" i="4"/>
  <c r="CZ19" i="4"/>
  <c r="CZ36" i="4"/>
  <c r="CZ18" i="4"/>
  <c r="CZ17" i="4"/>
  <c r="CZ20" i="4"/>
  <c r="CZ60" i="4"/>
  <c r="CZ16" i="4"/>
  <c r="CZ13" i="4"/>
  <c r="CZ12" i="4"/>
  <c r="CZ11" i="4"/>
  <c r="CZ10" i="4"/>
  <c r="CZ15" i="4"/>
  <c r="CZ8" i="4"/>
  <c r="CZ7" i="4"/>
  <c r="CZ6" i="4"/>
  <c r="CZ9" i="4"/>
  <c r="CZ5" i="4"/>
  <c r="CZ4" i="4"/>
  <c r="CU66" i="4"/>
  <c r="CU65" i="4"/>
  <c r="CU64" i="4"/>
  <c r="CU63" i="4"/>
  <c r="CU62" i="4"/>
  <c r="CU54" i="4"/>
  <c r="CU47" i="4"/>
  <c r="CU59" i="4"/>
  <c r="CU58" i="4"/>
  <c r="CU41" i="4"/>
  <c r="CU61" i="4"/>
  <c r="CU56" i="4"/>
  <c r="CU57" i="4"/>
  <c r="CU44" i="4"/>
  <c r="CU55" i="4"/>
  <c r="CU51" i="4"/>
  <c r="CU48" i="4"/>
  <c r="CU52" i="4"/>
  <c r="CU49" i="4"/>
  <c r="CU50" i="4"/>
  <c r="CU45" i="4"/>
  <c r="CU46" i="4"/>
  <c r="CU43" i="4"/>
  <c r="CU42" i="4"/>
  <c r="CU40" i="4"/>
  <c r="CU38" i="4"/>
  <c r="CU28" i="4"/>
  <c r="CU34" i="4"/>
  <c r="CU39" i="4"/>
  <c r="CU23" i="4"/>
  <c r="CU22" i="4"/>
  <c r="CU24" i="4"/>
  <c r="CU31" i="4"/>
  <c r="CU32" i="4"/>
  <c r="CU37" i="4"/>
  <c r="CU33" i="4"/>
  <c r="CU29" i="4"/>
  <c r="CU27" i="4"/>
  <c r="CU25" i="4"/>
  <c r="CU30" i="4"/>
  <c r="CU35" i="4"/>
  <c r="CU26" i="4"/>
  <c r="CU21" i="4"/>
  <c r="CU14" i="4"/>
  <c r="CU19" i="4"/>
  <c r="CU36" i="4"/>
  <c r="CU18" i="4"/>
  <c r="CU17" i="4"/>
  <c r="CU20" i="4"/>
  <c r="CU60" i="4"/>
  <c r="CU16" i="4"/>
  <c r="CU13" i="4"/>
  <c r="CU12" i="4"/>
  <c r="CU11" i="4"/>
  <c r="CU10" i="4"/>
  <c r="CU15" i="4"/>
  <c r="CU8" i="4"/>
  <c r="CU7" i="4"/>
  <c r="CU6" i="4"/>
  <c r="CU9" i="4"/>
  <c r="CU5" i="4"/>
  <c r="CU4" i="4"/>
  <c r="CP66" i="4"/>
  <c r="CP65" i="4"/>
  <c r="CP64" i="4"/>
  <c r="CP63" i="4"/>
  <c r="CP62" i="4"/>
  <c r="CP54" i="4"/>
  <c r="CP47" i="4"/>
  <c r="CP59" i="4"/>
  <c r="CP58" i="4"/>
  <c r="CP41" i="4"/>
  <c r="CP61" i="4"/>
  <c r="CP56" i="4"/>
  <c r="CP57" i="4"/>
  <c r="CP44" i="4"/>
  <c r="CP55" i="4"/>
  <c r="CP51" i="4"/>
  <c r="CP48" i="4"/>
  <c r="CP52" i="4"/>
  <c r="CP49" i="4"/>
  <c r="CP50" i="4"/>
  <c r="CP45" i="4"/>
  <c r="CP46" i="4"/>
  <c r="CP43" i="4"/>
  <c r="CP42" i="4"/>
  <c r="CP40" i="4"/>
  <c r="CP38" i="4"/>
  <c r="CP28" i="4"/>
  <c r="CP34" i="4"/>
  <c r="CP39" i="4"/>
  <c r="CP23" i="4"/>
  <c r="CP22" i="4"/>
  <c r="CP24" i="4"/>
  <c r="CP31" i="4"/>
  <c r="CP32" i="4"/>
  <c r="CP37" i="4"/>
  <c r="CP33" i="4"/>
  <c r="CP29" i="4"/>
  <c r="CP27" i="4"/>
  <c r="CP25" i="4"/>
  <c r="CP30" i="4"/>
  <c r="CP35" i="4"/>
  <c r="CP26" i="4"/>
  <c r="CP21" i="4"/>
  <c r="CP14" i="4"/>
  <c r="CP19" i="4"/>
  <c r="CP36" i="4"/>
  <c r="CP18" i="4"/>
  <c r="CP17" i="4"/>
  <c r="CP20" i="4"/>
  <c r="CP60" i="4"/>
  <c r="CP16" i="4"/>
  <c r="CP13" i="4"/>
  <c r="CP12" i="4"/>
  <c r="CP11" i="4"/>
  <c r="CP10" i="4"/>
  <c r="CP15" i="4"/>
  <c r="CP8" i="4"/>
  <c r="CP7" i="4"/>
  <c r="CP6" i="4"/>
  <c r="CP9" i="4"/>
  <c r="CP5" i="4"/>
  <c r="CP4" i="4"/>
  <c r="CK64" i="4"/>
  <c r="CK63" i="4"/>
  <c r="CK62" i="4"/>
  <c r="CK54" i="4"/>
  <c r="CK47" i="4"/>
  <c r="CK59" i="4"/>
  <c r="CK58" i="4"/>
  <c r="CK41" i="4"/>
  <c r="CK61" i="4"/>
  <c r="CK56" i="4"/>
  <c r="CK57" i="4"/>
  <c r="CK44" i="4"/>
  <c r="CK55" i="4"/>
  <c r="CK51" i="4"/>
  <c r="CK48" i="4"/>
  <c r="CK52" i="4"/>
  <c r="CK49" i="4"/>
  <c r="CK50" i="4"/>
  <c r="CK45" i="4"/>
  <c r="CK46" i="4"/>
  <c r="CK43" i="4"/>
  <c r="CK42" i="4"/>
  <c r="CK40" i="4"/>
  <c r="CK38" i="4"/>
  <c r="CK28" i="4"/>
  <c r="CK34" i="4"/>
  <c r="CK39" i="4"/>
  <c r="CK23" i="4"/>
  <c r="CK22" i="4"/>
  <c r="CK24" i="4"/>
  <c r="CK31" i="4"/>
  <c r="CK32" i="4"/>
  <c r="CK37" i="4"/>
  <c r="CK33" i="4"/>
  <c r="CK29" i="4"/>
  <c r="CK27" i="4"/>
  <c r="CK25" i="4"/>
  <c r="CK30" i="4"/>
  <c r="CK35" i="4"/>
  <c r="CK26" i="4"/>
  <c r="CK21" i="4"/>
  <c r="CK14" i="4"/>
  <c r="CK19" i="4"/>
  <c r="CK36" i="4"/>
  <c r="CK18" i="4"/>
  <c r="CK17" i="4"/>
  <c r="CK20" i="4"/>
  <c r="CK60" i="4"/>
  <c r="CK16" i="4"/>
  <c r="CK13" i="4"/>
  <c r="CK12" i="4"/>
  <c r="CK11" i="4"/>
  <c r="CK10" i="4"/>
  <c r="CK15" i="4"/>
  <c r="CK8" i="4"/>
  <c r="CK7" i="4"/>
  <c r="CK6" i="4"/>
  <c r="CK9" i="4"/>
  <c r="CK5" i="4"/>
  <c r="CK4" i="4"/>
  <c r="CF64" i="4"/>
  <c r="CF63" i="4"/>
  <c r="CF62" i="4"/>
  <c r="CF54" i="4"/>
  <c r="CF47" i="4"/>
  <c r="CF59" i="4"/>
  <c r="CF58" i="4"/>
  <c r="CF41" i="4"/>
  <c r="CF61" i="4"/>
  <c r="CF56" i="4"/>
  <c r="CF57" i="4"/>
  <c r="CF44" i="4"/>
  <c r="CF55" i="4"/>
  <c r="CF51" i="4"/>
  <c r="CF48" i="4"/>
  <c r="CF52" i="4"/>
  <c r="CF49" i="4"/>
  <c r="CF50" i="4"/>
  <c r="CF45" i="4"/>
  <c r="CF46" i="4"/>
  <c r="CF43" i="4"/>
  <c r="CF42" i="4"/>
  <c r="CF40" i="4"/>
  <c r="CF38" i="4"/>
  <c r="CF28" i="4"/>
  <c r="CF34" i="4"/>
  <c r="CF39" i="4"/>
  <c r="CF23" i="4"/>
  <c r="CF22" i="4"/>
  <c r="CF24" i="4"/>
  <c r="CF31" i="4"/>
  <c r="CF32" i="4"/>
  <c r="CF37" i="4"/>
  <c r="CF33" i="4"/>
  <c r="CF29" i="4"/>
  <c r="CF27" i="4"/>
  <c r="CF25" i="4"/>
  <c r="CF30" i="4"/>
  <c r="CF35" i="4"/>
  <c r="CF26" i="4"/>
  <c r="CF21" i="4"/>
  <c r="CF14" i="4"/>
  <c r="CF19" i="4"/>
  <c r="CF36" i="4"/>
  <c r="CF18" i="4"/>
  <c r="CF17" i="4"/>
  <c r="CF20" i="4"/>
  <c r="CF60" i="4"/>
  <c r="CF16" i="4"/>
  <c r="CF13" i="4"/>
  <c r="CF12" i="4"/>
  <c r="CF11" i="4"/>
  <c r="CF10" i="4"/>
  <c r="CF15" i="4"/>
  <c r="CF8" i="4"/>
  <c r="CF7" i="4"/>
  <c r="CF6" i="4"/>
  <c r="CF9" i="4"/>
  <c r="CF5" i="4"/>
  <c r="CF4" i="4"/>
  <c r="CA64" i="4"/>
  <c r="CA63" i="4"/>
  <c r="CA62" i="4"/>
  <c r="CA54" i="4"/>
  <c r="CA47" i="4"/>
  <c r="CA59" i="4"/>
  <c r="CA58" i="4"/>
  <c r="CA41" i="4"/>
  <c r="CA61" i="4"/>
  <c r="CA56" i="4"/>
  <c r="CA57" i="4"/>
  <c r="CA44" i="4"/>
  <c r="CA55" i="4"/>
  <c r="CA51" i="4"/>
  <c r="CA48" i="4"/>
  <c r="CA52" i="4"/>
  <c r="CA49" i="4"/>
  <c r="CA50" i="4"/>
  <c r="CA45" i="4"/>
  <c r="CA46" i="4"/>
  <c r="CA43" i="4"/>
  <c r="CA42" i="4"/>
  <c r="CA40" i="4"/>
  <c r="CA38" i="4"/>
  <c r="CA28" i="4"/>
  <c r="CA34" i="4"/>
  <c r="CA39" i="4"/>
  <c r="CA23" i="4"/>
  <c r="CA22" i="4"/>
  <c r="CA24" i="4"/>
  <c r="CA31" i="4"/>
  <c r="CA32" i="4"/>
  <c r="CA37" i="4"/>
  <c r="CA33" i="4"/>
  <c r="CA29" i="4"/>
  <c r="CA27" i="4"/>
  <c r="CA25" i="4"/>
  <c r="CA30" i="4"/>
  <c r="CA35" i="4"/>
  <c r="CA26" i="4"/>
  <c r="CA21" i="4"/>
  <c r="CA14" i="4"/>
  <c r="CA19" i="4"/>
  <c r="CA36" i="4"/>
  <c r="CA18" i="4"/>
  <c r="CA17" i="4"/>
  <c r="CA20" i="4"/>
  <c r="CA60" i="4"/>
  <c r="CA16" i="4"/>
  <c r="CA13" i="4"/>
  <c r="CA12" i="4"/>
  <c r="CA11" i="4"/>
  <c r="CA10" i="4"/>
  <c r="CA15" i="4"/>
  <c r="CA8" i="4"/>
  <c r="CA7" i="4"/>
  <c r="CA6" i="4"/>
  <c r="CA9" i="4"/>
  <c r="CA5" i="4"/>
  <c r="CA4" i="4"/>
  <c r="BV64" i="4"/>
  <c r="BV63" i="4"/>
  <c r="BV62" i="4"/>
  <c r="BV54" i="4"/>
  <c r="BV47" i="4"/>
  <c r="BV59" i="4"/>
  <c r="BV58" i="4"/>
  <c r="BV41" i="4"/>
  <c r="BV61" i="4"/>
  <c r="BV56" i="4"/>
  <c r="BV57" i="4"/>
  <c r="BV44" i="4"/>
  <c r="BV55" i="4"/>
  <c r="BV51" i="4"/>
  <c r="BV48" i="4"/>
  <c r="BV52" i="4"/>
  <c r="BV49" i="4"/>
  <c r="BV50" i="4"/>
  <c r="BV45" i="4"/>
  <c r="BV46" i="4"/>
  <c r="BV43" i="4"/>
  <c r="BV42" i="4"/>
  <c r="BV40" i="4"/>
  <c r="BV38" i="4"/>
  <c r="BV28" i="4"/>
  <c r="BV34" i="4"/>
  <c r="BV39" i="4"/>
  <c r="BV23" i="4"/>
  <c r="BV22" i="4"/>
  <c r="BV24" i="4"/>
  <c r="BV31" i="4"/>
  <c r="BV32" i="4"/>
  <c r="BV37" i="4"/>
  <c r="BV33" i="4"/>
  <c r="BV29" i="4"/>
  <c r="BV27" i="4"/>
  <c r="BV25" i="4"/>
  <c r="BV30" i="4"/>
  <c r="BV35" i="4"/>
  <c r="BV26" i="4"/>
  <c r="BV21" i="4"/>
  <c r="BV14" i="4"/>
  <c r="BV19" i="4"/>
  <c r="BV36" i="4"/>
  <c r="BV18" i="4"/>
  <c r="BV17" i="4"/>
  <c r="BV20" i="4"/>
  <c r="BV60" i="4"/>
  <c r="BV16" i="4"/>
  <c r="BV13" i="4"/>
  <c r="BV12" i="4"/>
  <c r="BV11" i="4"/>
  <c r="BV10" i="4"/>
  <c r="BV15" i="4"/>
  <c r="BV8" i="4"/>
  <c r="BV7" i="4"/>
  <c r="BV6" i="4"/>
  <c r="BV9" i="4"/>
  <c r="BV5" i="4"/>
  <c r="BV4" i="4"/>
  <c r="BQ64" i="4"/>
  <c r="BQ63" i="4"/>
  <c r="BQ62" i="4"/>
  <c r="BQ54" i="4"/>
  <c r="BQ47" i="4"/>
  <c r="BQ59" i="4"/>
  <c r="BQ58" i="4"/>
  <c r="BQ41" i="4"/>
  <c r="BQ61" i="4"/>
  <c r="BQ56" i="4"/>
  <c r="BQ57" i="4"/>
  <c r="BQ44" i="4"/>
  <c r="BQ55" i="4"/>
  <c r="BQ51" i="4"/>
  <c r="BQ48" i="4"/>
  <c r="BQ52" i="4"/>
  <c r="BQ49" i="4"/>
  <c r="BQ50" i="4"/>
  <c r="BQ45" i="4"/>
  <c r="BQ46" i="4"/>
  <c r="BQ43" i="4"/>
  <c r="BQ42" i="4"/>
  <c r="BQ40" i="4"/>
  <c r="BQ38" i="4"/>
  <c r="BQ28" i="4"/>
  <c r="BQ34" i="4"/>
  <c r="BQ39" i="4"/>
  <c r="BQ23" i="4"/>
  <c r="BQ22" i="4"/>
  <c r="BQ24" i="4"/>
  <c r="BQ31" i="4"/>
  <c r="BQ32" i="4"/>
  <c r="BQ37" i="4"/>
  <c r="BQ33" i="4"/>
  <c r="BQ29" i="4"/>
  <c r="BQ27" i="4"/>
  <c r="BQ25" i="4"/>
  <c r="BQ30" i="4"/>
  <c r="BQ35" i="4"/>
  <c r="BQ26" i="4"/>
  <c r="BQ21" i="4"/>
  <c r="BQ14" i="4"/>
  <c r="BQ19" i="4"/>
  <c r="BQ36" i="4"/>
  <c r="BQ18" i="4"/>
  <c r="BQ17" i="4"/>
  <c r="BQ20" i="4"/>
  <c r="BQ60" i="4"/>
  <c r="BQ16" i="4"/>
  <c r="BQ13" i="4"/>
  <c r="BQ12" i="4"/>
  <c r="BQ11" i="4"/>
  <c r="BQ10" i="4"/>
  <c r="BQ15" i="4"/>
  <c r="BQ8" i="4"/>
  <c r="BQ7" i="4"/>
  <c r="BQ6" i="4"/>
  <c r="BQ9" i="4"/>
  <c r="BQ5" i="4"/>
  <c r="BQ4" i="4"/>
  <c r="BL64" i="4"/>
  <c r="BL63" i="4"/>
  <c r="BL62" i="4"/>
  <c r="BL54" i="4"/>
  <c r="BL47" i="4"/>
  <c r="BL59" i="4"/>
  <c r="BL58" i="4"/>
  <c r="BL41" i="4"/>
  <c r="BL61" i="4"/>
  <c r="BL56" i="4"/>
  <c r="BL57" i="4"/>
  <c r="BL44" i="4"/>
  <c r="BL55" i="4"/>
  <c r="BL51" i="4"/>
  <c r="BL48" i="4"/>
  <c r="BL52" i="4"/>
  <c r="BL49" i="4"/>
  <c r="BL50" i="4"/>
  <c r="BL45" i="4"/>
  <c r="BL46" i="4"/>
  <c r="BL43" i="4"/>
  <c r="BL42" i="4"/>
  <c r="BL40" i="4"/>
  <c r="BL38" i="4"/>
  <c r="BL28" i="4"/>
  <c r="BL34" i="4"/>
  <c r="BL39" i="4"/>
  <c r="BL23" i="4"/>
  <c r="BL22" i="4"/>
  <c r="BL24" i="4"/>
  <c r="BL31" i="4"/>
  <c r="BL32" i="4"/>
  <c r="BL37" i="4"/>
  <c r="BL33" i="4"/>
  <c r="BL29" i="4"/>
  <c r="BL27" i="4"/>
  <c r="BL25" i="4"/>
  <c r="BL30" i="4"/>
  <c r="BL35" i="4"/>
  <c r="BL26" i="4"/>
  <c r="BL21" i="4"/>
  <c r="BL14" i="4"/>
  <c r="BL19" i="4"/>
  <c r="BL36" i="4"/>
  <c r="BL18" i="4"/>
  <c r="BL17" i="4"/>
  <c r="BL20" i="4"/>
  <c r="BL60" i="4"/>
  <c r="BL16" i="4"/>
  <c r="BL13" i="4"/>
  <c r="BL12" i="4"/>
  <c r="BL11" i="4"/>
  <c r="BL10" i="4"/>
  <c r="BL15" i="4"/>
  <c r="BL8" i="4"/>
  <c r="BL7" i="4"/>
  <c r="BL6" i="4"/>
  <c r="BL9" i="4"/>
  <c r="BL5" i="4"/>
  <c r="BL4" i="4"/>
  <c r="BG66" i="4"/>
  <c r="BG65" i="4"/>
  <c r="BG64" i="4"/>
  <c r="BG63" i="4"/>
  <c r="BG62" i="4"/>
  <c r="BG54" i="4"/>
  <c r="BG47" i="4"/>
  <c r="BG59" i="4"/>
  <c r="BG58" i="4"/>
  <c r="BG41" i="4"/>
  <c r="BG61" i="4"/>
  <c r="BG56" i="4"/>
  <c r="BG57" i="4"/>
  <c r="BG44" i="4"/>
  <c r="BG55" i="4"/>
  <c r="BG51" i="4"/>
  <c r="BG48" i="4"/>
  <c r="BG52" i="4"/>
  <c r="BG49" i="4"/>
  <c r="BG50" i="4"/>
  <c r="BG45" i="4"/>
  <c r="BG46" i="4"/>
  <c r="BG43" i="4"/>
  <c r="BG42" i="4"/>
  <c r="BG40" i="4"/>
  <c r="BG38" i="4"/>
  <c r="BG28" i="4"/>
  <c r="BG34" i="4"/>
  <c r="BG39" i="4"/>
  <c r="BG23" i="4"/>
  <c r="BG22" i="4"/>
  <c r="BG24" i="4"/>
  <c r="BG31" i="4"/>
  <c r="BG32" i="4"/>
  <c r="BG37" i="4"/>
  <c r="BG33" i="4"/>
  <c r="BG29" i="4"/>
  <c r="BG27" i="4"/>
  <c r="BG25" i="4"/>
  <c r="BG30" i="4"/>
  <c r="BG35" i="4"/>
  <c r="BG26" i="4"/>
  <c r="BG21" i="4"/>
  <c r="BG14" i="4"/>
  <c r="BG19" i="4"/>
  <c r="BG36" i="4"/>
  <c r="BG18" i="4"/>
  <c r="BG17" i="4"/>
  <c r="BG20" i="4"/>
  <c r="BG60" i="4"/>
  <c r="BG16" i="4"/>
  <c r="BG13" i="4"/>
  <c r="BG12" i="4"/>
  <c r="BG11" i="4"/>
  <c r="BG10" i="4"/>
  <c r="BG15" i="4"/>
  <c r="BG8" i="4"/>
  <c r="BG7" i="4"/>
  <c r="BG6" i="4"/>
  <c r="BG9" i="4"/>
  <c r="BG5" i="4"/>
  <c r="BG4" i="4"/>
  <c r="BB68" i="4"/>
  <c r="BB67" i="4"/>
  <c r="BB66" i="4"/>
  <c r="BB65" i="4"/>
  <c r="BB64" i="4"/>
  <c r="BB63" i="4"/>
  <c r="BB62" i="4"/>
  <c r="BB54" i="4"/>
  <c r="BB47" i="4"/>
  <c r="BB59" i="4"/>
  <c r="BB58" i="4"/>
  <c r="BB41" i="4"/>
  <c r="BB61" i="4"/>
  <c r="BB56" i="4"/>
  <c r="BB57" i="4"/>
  <c r="BB44" i="4"/>
  <c r="BB55" i="4"/>
  <c r="BB51" i="4"/>
  <c r="BB48" i="4"/>
  <c r="BB52" i="4"/>
  <c r="BB49" i="4"/>
  <c r="BB50" i="4"/>
  <c r="BB45" i="4"/>
  <c r="BB46" i="4"/>
  <c r="BB43" i="4"/>
  <c r="BB42" i="4"/>
  <c r="BB40" i="4"/>
  <c r="BB38" i="4"/>
  <c r="BB28" i="4"/>
  <c r="BB34" i="4"/>
  <c r="BB39" i="4"/>
  <c r="BB23" i="4"/>
  <c r="BB22" i="4"/>
  <c r="BB24" i="4"/>
  <c r="BB31" i="4"/>
  <c r="BB32" i="4"/>
  <c r="BB37" i="4"/>
  <c r="BB33" i="4"/>
  <c r="BB29" i="4"/>
  <c r="BB27" i="4"/>
  <c r="BB25" i="4"/>
  <c r="BB30" i="4"/>
  <c r="BB35" i="4"/>
  <c r="BB26" i="4"/>
  <c r="BB21" i="4"/>
  <c r="BB14" i="4"/>
  <c r="BB19" i="4"/>
  <c r="BB36" i="4"/>
  <c r="BB18" i="4"/>
  <c r="BB17" i="4"/>
  <c r="BB20" i="4"/>
  <c r="BB60" i="4"/>
  <c r="BB16" i="4"/>
  <c r="BB13" i="4"/>
  <c r="BB12" i="4"/>
  <c r="BB11" i="4"/>
  <c r="BB10" i="4"/>
  <c r="BB15" i="4"/>
  <c r="BB8" i="4"/>
  <c r="BB7" i="4"/>
  <c r="BB6" i="4"/>
  <c r="BB9" i="4"/>
  <c r="BB5" i="4"/>
  <c r="BB4" i="4"/>
  <c r="AW68" i="4"/>
  <c r="AW67" i="4"/>
  <c r="AW66" i="4"/>
  <c r="AW65" i="4"/>
  <c r="AW64" i="4"/>
  <c r="AW63" i="4"/>
  <c r="AW54" i="4"/>
  <c r="AW47" i="4"/>
  <c r="AW59" i="4"/>
  <c r="AW58" i="4"/>
  <c r="AW41" i="4"/>
  <c r="AW61" i="4"/>
  <c r="AW56" i="4"/>
  <c r="AW57" i="4"/>
  <c r="AW44" i="4"/>
  <c r="AW55" i="4"/>
  <c r="AW51" i="4"/>
  <c r="AW48" i="4"/>
  <c r="AW52" i="4"/>
  <c r="AW49" i="4"/>
  <c r="AW50" i="4"/>
  <c r="AW45" i="4"/>
  <c r="AW46" i="4"/>
  <c r="AW43" i="4"/>
  <c r="AW42" i="4"/>
  <c r="AW40" i="4"/>
  <c r="AW38" i="4"/>
  <c r="AW28" i="4"/>
  <c r="AW34" i="4"/>
  <c r="AW39" i="4"/>
  <c r="AW23" i="4"/>
  <c r="AW22" i="4"/>
  <c r="AW24" i="4"/>
  <c r="AW31" i="4"/>
  <c r="AW32" i="4"/>
  <c r="AW37" i="4"/>
  <c r="AW33" i="4"/>
  <c r="AW29" i="4"/>
  <c r="AW27" i="4"/>
  <c r="AW25" i="4"/>
  <c r="AW30" i="4"/>
  <c r="AW35" i="4"/>
  <c r="AW26" i="4"/>
  <c r="AW21" i="4"/>
  <c r="AW14" i="4"/>
  <c r="AW19" i="4"/>
  <c r="AW36" i="4"/>
  <c r="AW18" i="4"/>
  <c r="AW17" i="4"/>
  <c r="AW20" i="4"/>
  <c r="AW60" i="4"/>
  <c r="AW16" i="4"/>
  <c r="AW13" i="4"/>
  <c r="AW12" i="4"/>
  <c r="AW11" i="4"/>
  <c r="AW10" i="4"/>
  <c r="AW15" i="4"/>
  <c r="AW8" i="4"/>
  <c r="AW7" i="4"/>
  <c r="AW6" i="4"/>
  <c r="AW9" i="4"/>
  <c r="AW5" i="4"/>
  <c r="AW4" i="4"/>
  <c r="AR62" i="4"/>
  <c r="AR54" i="4"/>
  <c r="AR47" i="4"/>
  <c r="AR59" i="4"/>
  <c r="AR58" i="4"/>
  <c r="AR41" i="4"/>
  <c r="AR61" i="4"/>
  <c r="AR56" i="4"/>
  <c r="AR57" i="4"/>
  <c r="AR44" i="4"/>
  <c r="AR55" i="4"/>
  <c r="AR51" i="4"/>
  <c r="AR48" i="4"/>
  <c r="AR52" i="4"/>
  <c r="AR49" i="4"/>
  <c r="AR50" i="4"/>
  <c r="AR45" i="4"/>
  <c r="AR46" i="4"/>
  <c r="AR43" i="4"/>
  <c r="AR42" i="4"/>
  <c r="AR40" i="4"/>
  <c r="AR38" i="4"/>
  <c r="AR28" i="4"/>
  <c r="AR34" i="4"/>
  <c r="AR39" i="4"/>
  <c r="AR23" i="4"/>
  <c r="AR22" i="4"/>
  <c r="AR24" i="4"/>
  <c r="AR31" i="4"/>
  <c r="AR32" i="4"/>
  <c r="AR37" i="4"/>
  <c r="AR33" i="4"/>
  <c r="AR29" i="4"/>
  <c r="AR27" i="4"/>
  <c r="AR25" i="4"/>
  <c r="AR30" i="4"/>
  <c r="AR35" i="4"/>
  <c r="AR26" i="4"/>
  <c r="AR21" i="4"/>
  <c r="AR14" i="4"/>
  <c r="AR19" i="4"/>
  <c r="AR36" i="4"/>
  <c r="AR18" i="4"/>
  <c r="AR17" i="4"/>
  <c r="AR20" i="4"/>
  <c r="AR60" i="4"/>
  <c r="AR16" i="4"/>
  <c r="AR13" i="4"/>
  <c r="AR12" i="4"/>
  <c r="AR11" i="4"/>
  <c r="AR10" i="4"/>
  <c r="AR15" i="4"/>
  <c r="AR8" i="4"/>
  <c r="AR7" i="4"/>
  <c r="AR6" i="4"/>
  <c r="AR9" i="4"/>
  <c r="AR5" i="4"/>
  <c r="AR4" i="4"/>
  <c r="AM63" i="4"/>
  <c r="AM62" i="4"/>
  <c r="AM54" i="4"/>
  <c r="AM47" i="4"/>
  <c r="AM59" i="4"/>
  <c r="AM58" i="4"/>
  <c r="AM41" i="4"/>
  <c r="AM61" i="4"/>
  <c r="AM56" i="4"/>
  <c r="AM57" i="4"/>
  <c r="AM44" i="4"/>
  <c r="AM55" i="4"/>
  <c r="AM51" i="4"/>
  <c r="AM48" i="4"/>
  <c r="AM52" i="4"/>
  <c r="AM49" i="4"/>
  <c r="AM50" i="4"/>
  <c r="AM45" i="4"/>
  <c r="AM46" i="4"/>
  <c r="AM43" i="4"/>
  <c r="AM42" i="4"/>
  <c r="AM40" i="4"/>
  <c r="AM38" i="4"/>
  <c r="AM28" i="4"/>
  <c r="AM34" i="4"/>
  <c r="AM39" i="4"/>
  <c r="AM23" i="4"/>
  <c r="AM22" i="4"/>
  <c r="AM24" i="4"/>
  <c r="AM31" i="4"/>
  <c r="AM32" i="4"/>
  <c r="AM37" i="4"/>
  <c r="AM33" i="4"/>
  <c r="AM29" i="4"/>
  <c r="AM27" i="4"/>
  <c r="AM25" i="4"/>
  <c r="AM30" i="4"/>
  <c r="AM35" i="4"/>
  <c r="AM26" i="4"/>
  <c r="AM21" i="4"/>
  <c r="AM14" i="4"/>
  <c r="AM19" i="4"/>
  <c r="AM36" i="4"/>
  <c r="AM18" i="4"/>
  <c r="AM17" i="4"/>
  <c r="AM20" i="4"/>
  <c r="AM60" i="4"/>
  <c r="AM16" i="4"/>
  <c r="AM13" i="4"/>
  <c r="AM12" i="4"/>
  <c r="AM11" i="4"/>
  <c r="AM10" i="4"/>
  <c r="AM15" i="4"/>
  <c r="AM8" i="4"/>
  <c r="AM7" i="4"/>
  <c r="AM6" i="4"/>
  <c r="AM9" i="4"/>
  <c r="AM5" i="4"/>
  <c r="AM4" i="4"/>
  <c r="AH68" i="4"/>
  <c r="AH67" i="4"/>
  <c r="AH66" i="4"/>
  <c r="AH65" i="4"/>
  <c r="AH64" i="4"/>
  <c r="AH63" i="4"/>
  <c r="AH62" i="4"/>
  <c r="AH54" i="4"/>
  <c r="AH47" i="4"/>
  <c r="AH59" i="4"/>
  <c r="AH58" i="4"/>
  <c r="AH41" i="4"/>
  <c r="AH61" i="4"/>
  <c r="AH56" i="4"/>
  <c r="AH57" i="4"/>
  <c r="AH44" i="4"/>
  <c r="AH55" i="4"/>
  <c r="AH51" i="4"/>
  <c r="AH48" i="4"/>
  <c r="AH52" i="4"/>
  <c r="AH49" i="4"/>
  <c r="AH50" i="4"/>
  <c r="AH45" i="4"/>
  <c r="AH46" i="4"/>
  <c r="AH43" i="4"/>
  <c r="AH42" i="4"/>
  <c r="AH40" i="4"/>
  <c r="AH38" i="4"/>
  <c r="AH28" i="4"/>
  <c r="AH34" i="4"/>
  <c r="AH39" i="4"/>
  <c r="AH23" i="4"/>
  <c r="AH22" i="4"/>
  <c r="AH24" i="4"/>
  <c r="AH31" i="4"/>
  <c r="AH32" i="4"/>
  <c r="AH37" i="4"/>
  <c r="AH33" i="4"/>
  <c r="AH29" i="4"/>
  <c r="AH27" i="4"/>
  <c r="AH25" i="4"/>
  <c r="AH30" i="4"/>
  <c r="AH35" i="4"/>
  <c r="AH26" i="4"/>
  <c r="AH21" i="4"/>
  <c r="AH14" i="4"/>
  <c r="AH19" i="4"/>
  <c r="AH36" i="4"/>
  <c r="AH18" i="4"/>
  <c r="AH17" i="4"/>
  <c r="AH20" i="4"/>
  <c r="AH60" i="4"/>
  <c r="AH16" i="4"/>
  <c r="AH13" i="4"/>
  <c r="AH12" i="4"/>
  <c r="AH11" i="4"/>
  <c r="AH10" i="4"/>
  <c r="AH15" i="4"/>
  <c r="AH8" i="4"/>
  <c r="AH7" i="4"/>
  <c r="AH6" i="4"/>
  <c r="AH9" i="4"/>
  <c r="AH5" i="4"/>
  <c r="AH4" i="4"/>
  <c r="AC67" i="4"/>
  <c r="AC66" i="4"/>
  <c r="AC65" i="4"/>
  <c r="AC64" i="4"/>
  <c r="AC63" i="4"/>
  <c r="AC62" i="4"/>
  <c r="AC54" i="4"/>
  <c r="AC47" i="4"/>
  <c r="AC59" i="4"/>
  <c r="AC58" i="4"/>
  <c r="AC41" i="4"/>
  <c r="AC61" i="4"/>
  <c r="AC56" i="4"/>
  <c r="AC57" i="4"/>
  <c r="AC44" i="4"/>
  <c r="AC55" i="4"/>
  <c r="AC51" i="4"/>
  <c r="AC48" i="4"/>
  <c r="AC52" i="4"/>
  <c r="AC49" i="4"/>
  <c r="AC50" i="4"/>
  <c r="AC45" i="4"/>
  <c r="AC46" i="4"/>
  <c r="AC43" i="4"/>
  <c r="AC42" i="4"/>
  <c r="AC40" i="4"/>
  <c r="AC38" i="4"/>
  <c r="AC28" i="4"/>
  <c r="AC34" i="4"/>
  <c r="AC39" i="4"/>
  <c r="AC23" i="4"/>
  <c r="AC22" i="4"/>
  <c r="AC24" i="4"/>
  <c r="AC31" i="4"/>
  <c r="AC32" i="4"/>
  <c r="AC37" i="4"/>
  <c r="AC33" i="4"/>
  <c r="AC29" i="4"/>
  <c r="AC27" i="4"/>
  <c r="AC25" i="4"/>
  <c r="AC30" i="4"/>
  <c r="AC35" i="4"/>
  <c r="AC26" i="4"/>
  <c r="AC21" i="4"/>
  <c r="AC14" i="4"/>
  <c r="AC36" i="4"/>
  <c r="AC18" i="4"/>
  <c r="AC17" i="4"/>
  <c r="AC20" i="4"/>
  <c r="AC60" i="4"/>
  <c r="AC16" i="4"/>
  <c r="AC13" i="4"/>
  <c r="AC12" i="4"/>
  <c r="AC11" i="4"/>
  <c r="AC10" i="4"/>
  <c r="AC15" i="4"/>
  <c r="AC8" i="4"/>
  <c r="AC7" i="4"/>
  <c r="AC6" i="4"/>
  <c r="AC9" i="4"/>
  <c r="AC5" i="4"/>
  <c r="AC4" i="4"/>
  <c r="X68" i="4"/>
  <c r="X67" i="4"/>
  <c r="X66" i="4"/>
  <c r="X65" i="4"/>
  <c r="X64" i="4"/>
  <c r="X63" i="4"/>
  <c r="X62" i="4"/>
  <c r="X54" i="4"/>
  <c r="X47" i="4"/>
  <c r="X59" i="4"/>
  <c r="X58" i="4"/>
  <c r="X41" i="4"/>
  <c r="X61" i="4"/>
  <c r="X56" i="4"/>
  <c r="X57" i="4"/>
  <c r="X44" i="4"/>
  <c r="X55" i="4"/>
  <c r="X51" i="4"/>
  <c r="X48" i="4"/>
  <c r="X52" i="4"/>
  <c r="X49" i="4"/>
  <c r="X50" i="4"/>
  <c r="X45" i="4"/>
  <c r="X46" i="4"/>
  <c r="X43" i="4"/>
  <c r="X42" i="4"/>
  <c r="X40" i="4"/>
  <c r="X38" i="4"/>
  <c r="X28" i="4"/>
  <c r="X34" i="4"/>
  <c r="X39" i="4"/>
  <c r="X23" i="4"/>
  <c r="X22" i="4"/>
  <c r="X24" i="4"/>
  <c r="X31" i="4"/>
  <c r="X32" i="4"/>
  <c r="X37" i="4"/>
  <c r="X33" i="4"/>
  <c r="X29" i="4"/>
  <c r="X27" i="4"/>
  <c r="X25" i="4"/>
  <c r="X30" i="4"/>
  <c r="X35" i="4"/>
  <c r="X26" i="4"/>
  <c r="X21" i="4"/>
  <c r="X14" i="4"/>
  <c r="X19" i="4"/>
  <c r="X36" i="4"/>
  <c r="X18" i="4"/>
  <c r="X17" i="4"/>
  <c r="X20" i="4"/>
  <c r="X16" i="4"/>
  <c r="X13" i="4"/>
  <c r="X12" i="4"/>
  <c r="X11" i="4"/>
  <c r="X10" i="4"/>
  <c r="X15" i="4"/>
  <c r="X8" i="4"/>
  <c r="X7" i="4"/>
  <c r="X6" i="4"/>
  <c r="X9" i="4"/>
  <c r="X5" i="4"/>
  <c r="X4" i="4"/>
  <c r="S5" i="4"/>
  <c r="S6" i="4"/>
  <c r="S7" i="4"/>
  <c r="S8" i="4"/>
  <c r="S15" i="4"/>
  <c r="S10" i="4"/>
  <c r="S11" i="4"/>
  <c r="S12" i="4"/>
  <c r="S13" i="4"/>
  <c r="AW2" i="4" l="1"/>
  <c r="G11" i="4"/>
  <c r="K11" i="4" s="1"/>
  <c r="H7" i="4"/>
  <c r="H5" i="4"/>
  <c r="H8" i="4"/>
  <c r="H10" i="4"/>
  <c r="H12" i="4"/>
  <c r="H16" i="4"/>
  <c r="H17" i="4"/>
  <c r="H36" i="4"/>
  <c r="H14" i="4"/>
  <c r="H26" i="4"/>
  <c r="H30" i="4"/>
  <c r="H27" i="4"/>
  <c r="H33" i="4"/>
  <c r="H32" i="4"/>
  <c r="H24" i="4"/>
  <c r="H23" i="4"/>
  <c r="H34" i="4"/>
  <c r="H38" i="4"/>
  <c r="H42" i="4"/>
  <c r="H46" i="4"/>
  <c r="H50" i="4"/>
  <c r="H52" i="4"/>
  <c r="H51" i="4"/>
  <c r="H44" i="4"/>
  <c r="H56" i="4"/>
  <c r="H41" i="4"/>
  <c r="H59" i="4"/>
  <c r="H54" i="4"/>
  <c r="H63" i="4"/>
  <c r="H65" i="4"/>
  <c r="AM2" i="4"/>
  <c r="BG2" i="4"/>
  <c r="CA2" i="4"/>
  <c r="CK2" i="4"/>
  <c r="DJ2" i="4"/>
  <c r="DT2" i="4"/>
  <c r="EX2" i="4"/>
  <c r="FH2" i="4"/>
  <c r="BQ2" i="4"/>
  <c r="ED2" i="4"/>
  <c r="EN2" i="4"/>
  <c r="H6" i="4"/>
  <c r="W28" i="8" s="1"/>
  <c r="X2" i="4"/>
  <c r="AC2" i="4"/>
  <c r="AH2" i="4"/>
  <c r="AR2" i="4"/>
  <c r="BB2" i="4"/>
  <c r="BL2" i="4"/>
  <c r="BV2" i="4"/>
  <c r="CF2" i="4"/>
  <c r="CP2" i="4"/>
  <c r="CZ2" i="4"/>
  <c r="DE2" i="4"/>
  <c r="DO2" i="4"/>
  <c r="DY2" i="4"/>
  <c r="EI2" i="4"/>
  <c r="ES2" i="4"/>
  <c r="FC2" i="4"/>
  <c r="H9" i="4"/>
  <c r="CU2" i="4"/>
  <c r="H15" i="4"/>
  <c r="H11" i="4"/>
  <c r="GA28" i="8" s="1"/>
  <c r="H13" i="4"/>
  <c r="H20" i="4"/>
  <c r="H18" i="4"/>
  <c r="H19" i="4"/>
  <c r="DO28" i="8" s="1"/>
  <c r="H21" i="4"/>
  <c r="H35" i="4"/>
  <c r="H25" i="4"/>
  <c r="H29" i="4"/>
  <c r="H37" i="4"/>
  <c r="H31" i="4"/>
  <c r="H22" i="4"/>
  <c r="H39" i="4"/>
  <c r="H28" i="4"/>
  <c r="H40" i="4"/>
  <c r="CI28" i="8" s="1"/>
  <c r="H43" i="4"/>
  <c r="H45" i="4"/>
  <c r="H49" i="4"/>
  <c r="H48" i="4"/>
  <c r="H55" i="4"/>
  <c r="H57" i="4"/>
  <c r="H61" i="4"/>
  <c r="H58" i="4"/>
  <c r="H47" i="4"/>
  <c r="H62" i="4"/>
  <c r="H64" i="4"/>
  <c r="H66" i="4"/>
  <c r="H60" i="4"/>
  <c r="H71" i="4"/>
  <c r="H70" i="4"/>
  <c r="G53" i="4"/>
  <c r="K53" i="4" s="1"/>
  <c r="G71" i="4"/>
  <c r="K71" i="4" s="1"/>
  <c r="G70" i="4"/>
  <c r="K70" i="4" s="1"/>
  <c r="H53" i="4"/>
  <c r="H69" i="4"/>
  <c r="H67" i="4"/>
  <c r="H68" i="4"/>
  <c r="I2" i="4"/>
  <c r="J2" i="4"/>
  <c r="G69" i="4"/>
  <c r="K69" i="4" s="1"/>
  <c r="G67" i="4"/>
  <c r="K67" i="4" s="1"/>
  <c r="G65" i="4"/>
  <c r="K65" i="4" s="1"/>
  <c r="G63" i="4"/>
  <c r="K63" i="4" s="1"/>
  <c r="G54" i="4"/>
  <c r="K54" i="4" s="1"/>
  <c r="G59" i="4"/>
  <c r="K59" i="4" s="1"/>
  <c r="G41" i="4"/>
  <c r="K41" i="4" s="1"/>
  <c r="G56" i="4"/>
  <c r="K56" i="4" s="1"/>
  <c r="G44" i="4"/>
  <c r="K44" i="4" s="1"/>
  <c r="G51" i="4"/>
  <c r="K51" i="4" s="1"/>
  <c r="G52" i="4"/>
  <c r="K52" i="4" s="1"/>
  <c r="G50" i="4"/>
  <c r="K50" i="4" s="1"/>
  <c r="G46" i="4"/>
  <c r="K46" i="4" s="1"/>
  <c r="G42" i="4"/>
  <c r="K42" i="4" s="1"/>
  <c r="G38" i="4"/>
  <c r="K38" i="4" s="1"/>
  <c r="G34" i="4"/>
  <c r="K34" i="4" s="1"/>
  <c r="G23" i="4"/>
  <c r="K23" i="4" s="1"/>
  <c r="G24" i="4"/>
  <c r="K24" i="4" s="1"/>
  <c r="G32" i="4"/>
  <c r="K32" i="4" s="1"/>
  <c r="G33" i="4"/>
  <c r="K33" i="4" s="1"/>
  <c r="G27" i="4"/>
  <c r="K27" i="4" s="1"/>
  <c r="G30" i="4"/>
  <c r="K30" i="4" s="1"/>
  <c r="G26" i="4"/>
  <c r="K26" i="4" s="1"/>
  <c r="G14" i="4"/>
  <c r="K14" i="4" s="1"/>
  <c r="G36" i="4"/>
  <c r="K36" i="4" s="1"/>
  <c r="G17" i="4"/>
  <c r="K17" i="4" s="1"/>
  <c r="G60" i="4"/>
  <c r="K60" i="4" s="1"/>
  <c r="G13" i="4"/>
  <c r="K13" i="4" s="1"/>
  <c r="G15" i="4"/>
  <c r="K15" i="4" s="1"/>
  <c r="G7" i="4"/>
  <c r="K7" i="4" s="1"/>
  <c r="G9" i="4"/>
  <c r="F9" i="4" s="1"/>
  <c r="G68" i="4"/>
  <c r="K68" i="4" s="1"/>
  <c r="G66" i="4"/>
  <c r="K66" i="4" s="1"/>
  <c r="G64" i="4"/>
  <c r="K64" i="4" s="1"/>
  <c r="G62" i="4"/>
  <c r="K62" i="4" s="1"/>
  <c r="G47" i="4"/>
  <c r="G58" i="4"/>
  <c r="K58" i="4" s="1"/>
  <c r="G61" i="4"/>
  <c r="K61" i="4" s="1"/>
  <c r="G57" i="4"/>
  <c r="K57" i="4" s="1"/>
  <c r="G55" i="4"/>
  <c r="K55" i="4" s="1"/>
  <c r="G48" i="4"/>
  <c r="G49" i="4"/>
  <c r="K49" i="4" s="1"/>
  <c r="G45" i="4"/>
  <c r="G43" i="4"/>
  <c r="G40" i="4"/>
  <c r="G28" i="4"/>
  <c r="G39" i="4"/>
  <c r="G22" i="4"/>
  <c r="G31" i="4"/>
  <c r="G37" i="4"/>
  <c r="G29" i="4"/>
  <c r="G25" i="4"/>
  <c r="G35" i="4"/>
  <c r="G21" i="4"/>
  <c r="G19" i="4"/>
  <c r="G18" i="4"/>
  <c r="G20" i="4"/>
  <c r="G16" i="4"/>
  <c r="F16" i="4" s="1"/>
  <c r="G12" i="4"/>
  <c r="F12" i="4" s="1"/>
  <c r="G10" i="4"/>
  <c r="F10" i="4" s="1"/>
  <c r="G8" i="4"/>
  <c r="G6" i="4"/>
  <c r="F6" i="4" s="1"/>
  <c r="G5" i="4"/>
  <c r="G28" i="8" l="1"/>
  <c r="O28" i="8"/>
  <c r="BS28" i="8"/>
  <c r="EU28" i="8"/>
  <c r="GI28" i="8"/>
  <c r="FS28" i="8"/>
  <c r="EE28" i="8"/>
  <c r="FK28" i="8"/>
  <c r="FC28" i="8"/>
  <c r="DG28" i="8"/>
  <c r="AU28" i="8"/>
  <c r="DW28" i="8"/>
  <c r="BK28" i="8"/>
  <c r="EM28" i="8"/>
  <c r="CQ28" i="8"/>
  <c r="AE28" i="8"/>
  <c r="CA28" i="8"/>
  <c r="GQ28" i="8"/>
  <c r="CY28" i="8"/>
  <c r="AM28" i="8"/>
  <c r="F18" i="4"/>
  <c r="F21" i="4"/>
  <c r="F25" i="4"/>
  <c r="F37" i="4"/>
  <c r="F22" i="4"/>
  <c r="F28" i="4"/>
  <c r="F43" i="4"/>
  <c r="F47" i="4"/>
  <c r="F71" i="4"/>
  <c r="F69" i="4"/>
  <c r="F66" i="4"/>
  <c r="F20" i="4"/>
  <c r="F19" i="4"/>
  <c r="F35" i="4"/>
  <c r="F29" i="4"/>
  <c r="F31" i="4"/>
  <c r="F68" i="4"/>
  <c r="F67" i="4"/>
  <c r="F53" i="4"/>
  <c r="F70" i="4"/>
  <c r="F64" i="4"/>
  <c r="F65" i="4"/>
  <c r="F39" i="4"/>
  <c r="F40" i="4"/>
  <c r="F45" i="4"/>
  <c r="F48" i="4"/>
  <c r="F54" i="4"/>
  <c r="F41" i="4"/>
  <c r="F44" i="4"/>
  <c r="F52" i="4"/>
  <c r="F46" i="4"/>
  <c r="F38" i="4"/>
  <c r="F23" i="4"/>
  <c r="F32" i="4"/>
  <c r="F27" i="4"/>
  <c r="F26" i="4"/>
  <c r="F36" i="4"/>
  <c r="F61" i="4"/>
  <c r="F55" i="4"/>
  <c r="F49" i="4"/>
  <c r="F13" i="4"/>
  <c r="F15" i="4"/>
  <c r="F63" i="4"/>
  <c r="F59" i="4"/>
  <c r="F56" i="4"/>
  <c r="F51" i="4"/>
  <c r="F50" i="4"/>
  <c r="F42" i="4"/>
  <c r="F34" i="4"/>
  <c r="F24" i="4"/>
  <c r="F33" i="4"/>
  <c r="F30" i="4"/>
  <c r="F14" i="4"/>
  <c r="F17" i="4"/>
  <c r="F60" i="4"/>
  <c r="F62" i="4"/>
  <c r="F58" i="4"/>
  <c r="F57" i="4"/>
  <c r="F11" i="4"/>
  <c r="F7" i="4"/>
  <c r="F8" i="4"/>
  <c r="F5" i="4"/>
  <c r="K8" i="4"/>
  <c r="K12" i="4"/>
  <c r="K20" i="4"/>
  <c r="K19" i="4"/>
  <c r="K35" i="4"/>
  <c r="K29" i="4"/>
  <c r="K31" i="4"/>
  <c r="K39" i="4"/>
  <c r="K40" i="4"/>
  <c r="K45" i="4"/>
  <c r="K48" i="4"/>
  <c r="K10" i="4"/>
  <c r="K16" i="4"/>
  <c r="K18" i="4"/>
  <c r="K21" i="4"/>
  <c r="K25" i="4"/>
  <c r="K37" i="4"/>
  <c r="K22" i="4"/>
  <c r="K28" i="4"/>
  <c r="K43" i="4"/>
  <c r="K47" i="4"/>
  <c r="S4" i="4"/>
  <c r="S2" i="4" l="1"/>
  <c r="H4" i="4"/>
  <c r="BC28" i="8" s="1"/>
  <c r="G4" i="4"/>
  <c r="G2" i="4" s="1"/>
  <c r="K2" i="4" s="1"/>
  <c r="K6" i="4"/>
  <c r="K4" i="4" l="1"/>
  <c r="F4" i="4"/>
  <c r="H2" i="4"/>
  <c r="K5" i="4"/>
  <c r="K9" i="4"/>
  <c r="F2" i="4" l="1"/>
</calcChain>
</file>

<file path=xl/sharedStrings.xml><?xml version="1.0" encoding="utf-8"?>
<sst xmlns="http://schemas.openxmlformats.org/spreadsheetml/2006/main" count="2582" uniqueCount="201">
  <si>
    <t>AMATORZY</t>
  </si>
  <si>
    <t>BARTOSZ</t>
  </si>
  <si>
    <t>SEBADAR</t>
  </si>
  <si>
    <t>DAREK</t>
  </si>
  <si>
    <t>BEMAR</t>
  </si>
  <si>
    <t>BRACIA</t>
  </si>
  <si>
    <t>DOMINO</t>
  </si>
  <si>
    <t>FIERY TITANS</t>
  </si>
  <si>
    <t>ENGLISH PERFECT</t>
  </si>
  <si>
    <t>KRZYNO1</t>
  </si>
  <si>
    <t>BAUERS</t>
  </si>
  <si>
    <t>ONA I ON</t>
  </si>
  <si>
    <t>SOWGR</t>
  </si>
  <si>
    <t>WIR</t>
  </si>
  <si>
    <t>TRZYSTU</t>
  </si>
  <si>
    <t>RODZINKA</t>
  </si>
  <si>
    <t>ŁOSIE</t>
  </si>
  <si>
    <t>JAD</t>
  </si>
  <si>
    <t>TENTEGOTEN</t>
  </si>
  <si>
    <t>ORANGE SK</t>
  </si>
  <si>
    <t>ORANGE DP</t>
  </si>
  <si>
    <t>RENOX</t>
  </si>
  <si>
    <t>ORANGE LA</t>
  </si>
  <si>
    <t>PAULINA</t>
  </si>
  <si>
    <t>MARCHEWKA MAŁGORZATA</t>
  </si>
  <si>
    <t>ALLAN YEARWOOD</t>
  </si>
  <si>
    <t>MIŚ PIOTR</t>
  </si>
  <si>
    <t>miejsce</t>
  </si>
  <si>
    <t>Nazwisko i Imię</t>
  </si>
  <si>
    <t>Nazwa drużyny</t>
  </si>
  <si>
    <t>średnia</t>
  </si>
  <si>
    <t>TOTALL</t>
  </si>
  <si>
    <t>Wygrane gry</t>
  </si>
  <si>
    <t>Remisowe gry</t>
  </si>
  <si>
    <t>Przegrane gry</t>
  </si>
  <si>
    <t>M</t>
  </si>
  <si>
    <t>BAUER WITOLD</t>
  </si>
  <si>
    <t>KŁOSZEWSKI ZBIGNIEW</t>
  </si>
  <si>
    <t>HAWRYLIK WOJCIECH JUNIOR</t>
  </si>
  <si>
    <t>KONTRYMOWICZ MIECZYSŁAW</t>
  </si>
  <si>
    <t>DYBIŃSKI CZAREK</t>
  </si>
  <si>
    <t>K</t>
  </si>
  <si>
    <t>KOZIKOWSKI PRZEMEK</t>
  </si>
  <si>
    <t>WARDAK MARIAN</t>
  </si>
  <si>
    <t>SZYJKA JANUSZ</t>
  </si>
  <si>
    <t>NOWAK DARIUSZ</t>
  </si>
  <si>
    <t>CZYŻ DOMINIK</t>
  </si>
  <si>
    <t>SZORC RAFAŁ</t>
  </si>
  <si>
    <t>WiR</t>
  </si>
  <si>
    <t>ROMASIUK DANIEL</t>
  </si>
  <si>
    <t>WARCABA JAKUB</t>
  </si>
  <si>
    <t>KRUTCZENKO ROBERT</t>
  </si>
  <si>
    <t>STOPIERZYŃSKI STANISŁAW</t>
  </si>
  <si>
    <t>PROTOKOWICZ ALICJA</t>
  </si>
  <si>
    <t>PIETRUSIEWICZ ALEKSANDER</t>
  </si>
  <si>
    <t>SZORC WOJCIECH</t>
  </si>
  <si>
    <t>MAJEWSKI PIOTR</t>
  </si>
  <si>
    <t>DYBIŃSKI KRYSPIN</t>
  </si>
  <si>
    <t>KOZŁOWSKI DARIUSZ</t>
  </si>
  <si>
    <t>HARKOWSKI MAREK</t>
  </si>
  <si>
    <t>SOWUL PAULINA</t>
  </si>
  <si>
    <t>BAUER SEBASTIAN</t>
  </si>
  <si>
    <t>PASEMKO ZENON</t>
  </si>
  <si>
    <t>MICHALCZYK DAREK</t>
  </si>
  <si>
    <t>JABŁOŃSKI JACEK</t>
  </si>
  <si>
    <t>WOJNIAK SEBASTIAN</t>
  </si>
  <si>
    <t>NOWAK MARLENA</t>
  </si>
  <si>
    <t>KRZYNOWEK MAREK</t>
  </si>
  <si>
    <t>PUCHALSKI GRZEGORZ</t>
  </si>
  <si>
    <t>D</t>
  </si>
  <si>
    <t>DOLEGA AGNIESZKA</t>
  </si>
  <si>
    <t>WOJDA DARIUSZ</t>
  </si>
  <si>
    <t>SZORC ALEKSANDRA</t>
  </si>
  <si>
    <t>KOWALCZYK SEBASTIAN</t>
  </si>
  <si>
    <t>KURGAN LIDKA</t>
  </si>
  <si>
    <t>KRZYNOWEK BOGDAN</t>
  </si>
  <si>
    <t>WIELOCHOWSKI RAFAŁ</t>
  </si>
  <si>
    <t>MACEKKO KARLA</t>
  </si>
  <si>
    <t>WIELECHOWSKI MARIUSZ</t>
  </si>
  <si>
    <t>KRZYNOWEK KUBA</t>
  </si>
  <si>
    <t>JABŁOŃSKA ANNA</t>
  </si>
  <si>
    <t>KRZYNOWEK RAFAŁ</t>
  </si>
  <si>
    <t>BAUER SZYMON</t>
  </si>
  <si>
    <t>BEDNAROWSKI ROBERT</t>
  </si>
  <si>
    <t>WOJDA BASIA</t>
  </si>
  <si>
    <t>WIELOCHOWSKI ADRIAN</t>
  </si>
  <si>
    <t xml:space="preserve">RODZINKA </t>
  </si>
  <si>
    <t>KLASYFIKACJA INDYWIDUALNA OLSZTYŃSKIEJ LIGI BOWLINGOWEJ - DUETY V OLB - RUNDA PODSTAWOWA</t>
  </si>
  <si>
    <t>Najlepsza gra</t>
  </si>
  <si>
    <t>% wygranych</t>
  </si>
  <si>
    <t>JABŁONSKI KRYSTIAN</t>
  </si>
  <si>
    <t>SOWUL ELKE</t>
  </si>
  <si>
    <t>BAŁDYGA PRZEMYSŁAW</t>
  </si>
  <si>
    <t>KANTEL ANNA</t>
  </si>
  <si>
    <t>ROMASIUK OREST</t>
  </si>
  <si>
    <t>WÓJCIK JANUSZ</t>
  </si>
  <si>
    <t>DAWID</t>
  </si>
  <si>
    <t>NOWI</t>
  </si>
  <si>
    <t>ZWIERKO WALDEMAR</t>
  </si>
  <si>
    <t>HUBERT</t>
  </si>
  <si>
    <t>RZESZUTKO KONRAD</t>
  </si>
  <si>
    <t>PĄCZUSIE</t>
  </si>
  <si>
    <t>SOWUL KLAUDIA</t>
  </si>
  <si>
    <t>PASKI&gt;=200</t>
  </si>
  <si>
    <t>statystyka ligi</t>
  </si>
  <si>
    <t>M/K/D</t>
  </si>
  <si>
    <t>ilość paskow</t>
  </si>
  <si>
    <t>MACIEJ</t>
  </si>
  <si>
    <t>ADO</t>
  </si>
  <si>
    <t xml:space="preserve"> </t>
  </si>
  <si>
    <t>:</t>
  </si>
  <si>
    <t>środa</t>
  </si>
  <si>
    <t>16.30</t>
  </si>
  <si>
    <t>N</t>
  </si>
  <si>
    <t>wtorek</t>
  </si>
  <si>
    <t>19.00</t>
  </si>
  <si>
    <t>poniedziałek</t>
  </si>
  <si>
    <t>T</t>
  </si>
  <si>
    <t>czwartek</t>
  </si>
  <si>
    <t>małe punkty</t>
  </si>
  <si>
    <t>meczowe punkty</t>
  </si>
  <si>
    <t>duże punkty</t>
  </si>
  <si>
    <t>dzień</t>
  </si>
  <si>
    <t>godzina</t>
  </si>
  <si>
    <t>data</t>
  </si>
  <si>
    <t>drużyna b</t>
  </si>
  <si>
    <t>drużyna a</t>
  </si>
  <si>
    <t>T/N</t>
  </si>
  <si>
    <t>LP</t>
  </si>
  <si>
    <t>runda</t>
  </si>
  <si>
    <t>WOLNY LOS</t>
  </si>
  <si>
    <t>PRZEMYSŁAW BAŁDYGA</t>
  </si>
  <si>
    <t>TOMI SOWUL</t>
  </si>
  <si>
    <t>PAULINA SOWUL</t>
  </si>
  <si>
    <t>ZENON PASEMKO</t>
  </si>
  <si>
    <t>ANIA KANTEL</t>
  </si>
  <si>
    <t>LIDKA KURGAN</t>
  </si>
  <si>
    <t>MARIUZ WIELOCHOWSKI</t>
  </si>
  <si>
    <t>RAFAŁ WIELOCHOWSKI</t>
  </si>
  <si>
    <t>DAREK KOZŁOWSKI</t>
  </si>
  <si>
    <t>PIOTR MAJEWSKI</t>
  </si>
  <si>
    <t>EKIPA</t>
  </si>
  <si>
    <t>WALDEK ZWIERKO</t>
  </si>
  <si>
    <t>ZBIGNIEW KŁOSZEWSKI</t>
  </si>
  <si>
    <t>JANUSZ SZYJKA</t>
  </si>
  <si>
    <t>JAKUB WARCABA</t>
  </si>
  <si>
    <t>SEBASTIAN KOWALCZYK</t>
  </si>
  <si>
    <t>DAREK MICHALCZYK</t>
  </si>
  <si>
    <t>ALEKSANDER PIETRUSIEWICZ</t>
  </si>
  <si>
    <t>JACEK JABŁOŃSKI</t>
  </si>
  <si>
    <t>JAKUB KRZYNOWEK</t>
  </si>
  <si>
    <t>MAREK KRZYNOWEK</t>
  </si>
  <si>
    <t>MARIAN WARDAK</t>
  </si>
  <si>
    <t>DAREK NOWAK</t>
  </si>
  <si>
    <t>AGNIESZKA DOLEGA</t>
  </si>
  <si>
    <t>PRZEMEK KOZIKOWSKI</t>
  </si>
  <si>
    <t>ALEKSANDRA SZORC</t>
  </si>
  <si>
    <t>RAFAŁ SZORC</t>
  </si>
  <si>
    <t>WOJTEK SZORC</t>
  </si>
  <si>
    <t>GRZEGORZ PUCHALSKI</t>
  </si>
  <si>
    <t>JANUSZ SOWUL</t>
  </si>
  <si>
    <t>ELKE SOWUL</t>
  </si>
  <si>
    <t>ROBERT KRUTCZENKO</t>
  </si>
  <si>
    <t>ALICJA PROTOKOWICZ</t>
  </si>
  <si>
    <t>SZYMON BAUER</t>
  </si>
  <si>
    <t>WITOLD BAUER</t>
  </si>
  <si>
    <t>SEBASTIAN BAUER</t>
  </si>
  <si>
    <t>BOGDAN KRZYNOWEK</t>
  </si>
  <si>
    <t>DANIEL ROMASIUK</t>
  </si>
  <si>
    <t>KRYSPIN DYBIŃSKI</t>
  </si>
  <si>
    <t>CEZARY DYBIŃSKI</t>
  </si>
  <si>
    <t>DOMINIK CZYŻ</t>
  </si>
  <si>
    <t>MREK HARKOWSKI</t>
  </si>
  <si>
    <t>STANISŁAW STOPERZYŃSKI</t>
  </si>
  <si>
    <t>MIECZYSŁAW KONTRYMOWICZ</t>
  </si>
  <si>
    <t>ROBERT BEDNAROWSKI</t>
  </si>
  <si>
    <t>DAREK WOJDA</t>
  </si>
  <si>
    <t>SEBASTIAN  WOJNIAK</t>
  </si>
  <si>
    <t>KARLA MACEKKO</t>
  </si>
  <si>
    <t>BARBARA WOJDA</t>
  </si>
  <si>
    <t>KRYSTIAN JABŁOŃSKI</t>
  </si>
  <si>
    <t>Gracz 3</t>
  </si>
  <si>
    <t>Gracz 2</t>
  </si>
  <si>
    <t>Gracz 1 kapitan</t>
  </si>
  <si>
    <t xml:space="preserve">Nazwa drużyny </t>
  </si>
  <si>
    <t>Pkt piny</t>
  </si>
  <si>
    <t>Pkt małe</t>
  </si>
  <si>
    <t>Liczba rozegranych meczy</t>
  </si>
  <si>
    <t>Pkt meczowe</t>
  </si>
  <si>
    <t>Mijesce</t>
  </si>
  <si>
    <t>Liga bowlingowa - DUETY V OLB sezon 2016/2017 - runda podstawowa</t>
  </si>
  <si>
    <t>piny</t>
  </si>
  <si>
    <t>małe</t>
  </si>
  <si>
    <t>meczowe</t>
  </si>
  <si>
    <t>punkty:</t>
  </si>
  <si>
    <t>lp</t>
  </si>
  <si>
    <t xml:space="preserve">WYBIERZ NAZWĘ DRUŻYNY </t>
  </si>
  <si>
    <t>AGNIESZKA</t>
  </si>
  <si>
    <t>PAULGREKO</t>
  </si>
  <si>
    <t>17.30</t>
  </si>
  <si>
    <t>CHRZANOWSKI SŁAWEK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</si>
</sst>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  <numFmt numFmtId="166" formatCode="#,##0_ ;\-#,##0\ 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333333"/>
      <name val="Courier New"/>
      <family val="3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theme="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33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/>
    <xf numFmtId="0" fontId="5" fillId="5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2" fillId="9" borderId="3" xfId="0" applyFont="1" applyFill="1" applyBorder="1"/>
    <xf numFmtId="0" fontId="2" fillId="9" borderId="5" xfId="0" applyFont="1" applyFill="1" applyBorder="1"/>
    <xf numFmtId="2" fontId="3" fillId="9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65" fontId="3" fillId="11" borderId="5" xfId="1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164" fontId="3" fillId="12" borderId="5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textRotation="90"/>
    </xf>
    <xf numFmtId="0" fontId="9" fillId="7" borderId="23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0" borderId="0" xfId="0" applyFont="1" applyAlignment="1">
      <alignment textRotation="90"/>
    </xf>
    <xf numFmtId="0" fontId="9" fillId="0" borderId="4" xfId="0" applyFont="1" applyBorder="1"/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2" fontId="6" fillId="5" borderId="16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9" fillId="0" borderId="0" xfId="0" applyFont="1"/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2" fontId="6" fillId="5" borderId="15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 vertical="center" textRotation="180"/>
    </xf>
    <xf numFmtId="0" fontId="6" fillId="8" borderId="5" xfId="0" applyFont="1" applyFill="1" applyBorder="1" applyAlignment="1">
      <alignment horizontal="center" vertical="center" textRotation="180"/>
    </xf>
    <xf numFmtId="0" fontId="4" fillId="3" borderId="19" xfId="0" applyFont="1" applyFill="1" applyBorder="1" applyAlignment="1">
      <alignment horizontal="center" vertical="top" textRotation="180" wrapText="1"/>
    </xf>
    <xf numFmtId="0" fontId="4" fillId="3" borderId="20" xfId="0" applyFont="1" applyFill="1" applyBorder="1" applyAlignment="1">
      <alignment horizontal="center" vertical="top" textRotation="180" wrapText="1"/>
    </xf>
    <xf numFmtId="0" fontId="12" fillId="12" borderId="20" xfId="0" applyFont="1" applyFill="1" applyBorder="1" applyAlignment="1">
      <alignment horizontal="center" vertical="top" textRotation="180" wrapText="1"/>
    </xf>
    <xf numFmtId="0" fontId="12" fillId="12" borderId="22" xfId="0" applyFont="1" applyFill="1" applyBorder="1" applyAlignment="1">
      <alignment horizontal="center" vertical="top" textRotation="180" wrapText="1"/>
    </xf>
    <xf numFmtId="0" fontId="6" fillId="4" borderId="19" xfId="0" applyFont="1" applyFill="1" applyBorder="1" applyAlignment="1">
      <alignment horizontal="center" vertical="center" textRotation="180"/>
    </xf>
    <xf numFmtId="0" fontId="6" fillId="4" borderId="22" xfId="0" applyFont="1" applyFill="1" applyBorder="1" applyAlignment="1">
      <alignment horizontal="center" vertical="center" textRotation="180"/>
    </xf>
    <xf numFmtId="0" fontId="10" fillId="13" borderId="1" xfId="0" applyFont="1" applyFill="1" applyBorder="1" applyAlignment="1">
      <alignment horizontal="center" vertical="center" textRotation="180"/>
    </xf>
    <xf numFmtId="165" fontId="6" fillId="13" borderId="16" xfId="1" applyNumberFormat="1" applyFont="1" applyFill="1" applyBorder="1" applyAlignment="1">
      <alignment horizontal="center" vertical="center"/>
    </xf>
    <xf numFmtId="165" fontId="6" fillId="13" borderId="15" xfId="1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3" fillId="0" borderId="0" xfId="0" applyFont="1"/>
    <xf numFmtId="1" fontId="13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1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15" borderId="33" xfId="0" applyFont="1" applyFill="1" applyBorder="1" applyAlignment="1">
      <alignment horizontal="center"/>
    </xf>
    <xf numFmtId="1" fontId="14" fillId="0" borderId="34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15" borderId="36" xfId="0" applyFont="1" applyFill="1" applyBorder="1" applyAlignment="1">
      <alignment horizontal="center"/>
    </xf>
    <xf numFmtId="1" fontId="14" fillId="0" borderId="37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14" fontId="13" fillId="0" borderId="38" xfId="0" applyNumberFormat="1" applyFont="1" applyBorder="1" applyAlignment="1">
      <alignment horizontal="center"/>
    </xf>
    <xf numFmtId="0" fontId="13" fillId="0" borderId="38" xfId="0" applyFont="1" applyBorder="1" applyAlignment="1">
      <alignment horizontal="left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15" borderId="41" xfId="0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14" fontId="13" fillId="0" borderId="42" xfId="0" applyNumberFormat="1" applyFont="1" applyBorder="1" applyAlignment="1">
      <alignment horizontal="center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16" borderId="45" xfId="0" applyFont="1" applyFill="1" applyBorder="1" applyAlignment="1">
      <alignment horizontal="center"/>
    </xf>
    <xf numFmtId="0" fontId="13" fillId="16" borderId="36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16" borderId="41" xfId="0" applyFont="1" applyFill="1" applyBorder="1" applyAlignment="1">
      <alignment horizontal="center"/>
    </xf>
    <xf numFmtId="1" fontId="14" fillId="17" borderId="29" xfId="0" applyNumberFormat="1" applyFont="1" applyFill="1" applyBorder="1" applyAlignment="1">
      <alignment horizontal="center"/>
    </xf>
    <xf numFmtId="1" fontId="14" fillId="17" borderId="30" xfId="0" applyNumberFormat="1" applyFont="1" applyFill="1" applyBorder="1" applyAlignment="1">
      <alignment horizontal="center"/>
    </xf>
    <xf numFmtId="0" fontId="14" fillId="17" borderId="42" xfId="0" applyFont="1" applyFill="1" applyBorder="1" applyAlignment="1">
      <alignment horizontal="center"/>
    </xf>
    <xf numFmtId="14" fontId="14" fillId="17" borderId="42" xfId="0" applyNumberFormat="1" applyFont="1" applyFill="1" applyBorder="1" applyAlignment="1">
      <alignment horizontal="center"/>
    </xf>
    <xf numFmtId="0" fontId="13" fillId="17" borderId="42" xfId="0" applyFont="1" applyFill="1" applyBorder="1" applyAlignment="1">
      <alignment horizontal="left"/>
    </xf>
    <xf numFmtId="0" fontId="13" fillId="17" borderId="43" xfId="0" applyFont="1" applyFill="1" applyBorder="1" applyAlignment="1">
      <alignment horizontal="center"/>
    </xf>
    <xf numFmtId="0" fontId="13" fillId="17" borderId="32" xfId="0" applyFont="1" applyFill="1" applyBorder="1" applyAlignment="1">
      <alignment horizontal="center"/>
    </xf>
    <xf numFmtId="0" fontId="13" fillId="15" borderId="45" xfId="0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14" fillId="0" borderId="30" xfId="0" applyNumberFormat="1" applyFont="1" applyBorder="1" applyAlignment="1">
      <alignment horizontal="center"/>
    </xf>
    <xf numFmtId="0" fontId="13" fillId="16" borderId="33" xfId="0" applyFont="1" applyFill="1" applyBorder="1" applyAlignment="1">
      <alignment horizontal="center"/>
    </xf>
    <xf numFmtId="14" fontId="14" fillId="0" borderId="38" xfId="0" applyNumberFormat="1" applyFont="1" applyBorder="1" applyAlignment="1">
      <alignment horizontal="center"/>
    </xf>
    <xf numFmtId="14" fontId="14" fillId="0" borderId="42" xfId="0" applyNumberFormat="1" applyFont="1" applyBorder="1" applyAlignment="1">
      <alignment horizontal="center"/>
    </xf>
    <xf numFmtId="1" fontId="14" fillId="14" borderId="29" xfId="0" applyNumberFormat="1" applyFont="1" applyFill="1" applyBorder="1" applyAlignment="1">
      <alignment horizontal="center"/>
    </xf>
    <xf numFmtId="1" fontId="14" fillId="14" borderId="30" xfId="0" applyNumberFormat="1" applyFont="1" applyFill="1" applyBorder="1" applyAlignment="1">
      <alignment horizontal="center"/>
    </xf>
    <xf numFmtId="0" fontId="14" fillId="14" borderId="42" xfId="0" applyFont="1" applyFill="1" applyBorder="1" applyAlignment="1">
      <alignment horizontal="center"/>
    </xf>
    <xf numFmtId="14" fontId="14" fillId="14" borderId="42" xfId="0" applyNumberFormat="1" applyFont="1" applyFill="1" applyBorder="1" applyAlignment="1">
      <alignment horizontal="center"/>
    </xf>
    <xf numFmtId="0" fontId="13" fillId="14" borderId="42" xfId="0" applyFont="1" applyFill="1" applyBorder="1" applyAlignment="1">
      <alignment horizontal="left"/>
    </xf>
    <xf numFmtId="0" fontId="13" fillId="14" borderId="43" xfId="0" applyFont="1" applyFill="1" applyBorder="1" applyAlignment="1">
      <alignment horizontal="center"/>
    </xf>
    <xf numFmtId="0" fontId="13" fillId="14" borderId="44" xfId="0" applyFont="1" applyFill="1" applyBorder="1" applyAlignment="1">
      <alignment horizontal="center"/>
    </xf>
    <xf numFmtId="1" fontId="14" fillId="17" borderId="34" xfId="0" applyNumberFormat="1" applyFont="1" applyFill="1" applyBorder="1" applyAlignment="1">
      <alignment horizontal="center"/>
    </xf>
    <xf numFmtId="1" fontId="14" fillId="17" borderId="1" xfId="0" applyNumberFormat="1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14" fontId="14" fillId="17" borderId="1" xfId="0" applyNumberFormat="1" applyFont="1" applyFill="1" applyBorder="1" applyAlignment="1">
      <alignment horizontal="center"/>
    </xf>
    <xf numFmtId="0" fontId="13" fillId="17" borderId="1" xfId="0" applyFont="1" applyFill="1" applyBorder="1" applyAlignment="1">
      <alignment horizontal="left"/>
    </xf>
    <xf numFmtId="0" fontId="13" fillId="17" borderId="2" xfId="0" applyFont="1" applyFill="1" applyBorder="1" applyAlignment="1">
      <alignment horizontal="center"/>
    </xf>
    <xf numFmtId="0" fontId="13" fillId="17" borderId="35" xfId="0" applyFont="1" applyFill="1" applyBorder="1" applyAlignment="1">
      <alignment horizontal="center"/>
    </xf>
    <xf numFmtId="1" fontId="14" fillId="17" borderId="37" xfId="0" applyNumberFormat="1" applyFont="1" applyFill="1" applyBorder="1" applyAlignment="1">
      <alignment horizontal="center"/>
    </xf>
    <xf numFmtId="1" fontId="14" fillId="17" borderId="38" xfId="0" applyNumberFormat="1" applyFont="1" applyFill="1" applyBorder="1" applyAlignment="1">
      <alignment horizontal="center"/>
    </xf>
    <xf numFmtId="0" fontId="14" fillId="17" borderId="38" xfId="0" applyFont="1" applyFill="1" applyBorder="1" applyAlignment="1">
      <alignment horizontal="center"/>
    </xf>
    <xf numFmtId="14" fontId="14" fillId="17" borderId="38" xfId="0" applyNumberFormat="1" applyFont="1" applyFill="1" applyBorder="1" applyAlignment="1">
      <alignment horizontal="center"/>
    </xf>
    <xf numFmtId="0" fontId="13" fillId="17" borderId="38" xfId="0" applyFont="1" applyFill="1" applyBorder="1" applyAlignment="1">
      <alignment horizontal="left"/>
    </xf>
    <xf numFmtId="0" fontId="13" fillId="17" borderId="39" xfId="0" applyFont="1" applyFill="1" applyBorder="1" applyAlignment="1">
      <alignment horizontal="center"/>
    </xf>
    <xf numFmtId="0" fontId="13" fillId="17" borderId="46" xfId="0" applyFont="1" applyFill="1" applyBorder="1" applyAlignment="1">
      <alignment horizontal="center"/>
    </xf>
    <xf numFmtId="0" fontId="13" fillId="17" borderId="40" xfId="0" applyFont="1" applyFill="1" applyBorder="1" applyAlignment="1">
      <alignment horizontal="center"/>
    </xf>
    <xf numFmtId="14" fontId="13" fillId="0" borderId="0" xfId="0" applyNumberFormat="1" applyFont="1"/>
    <xf numFmtId="1" fontId="14" fillId="18" borderId="29" xfId="0" applyNumberFormat="1" applyFont="1" applyFill="1" applyBorder="1" applyAlignment="1">
      <alignment horizontal="center"/>
    </xf>
    <xf numFmtId="1" fontId="14" fillId="18" borderId="30" xfId="0" applyNumberFormat="1" applyFont="1" applyFill="1" applyBorder="1" applyAlignment="1">
      <alignment horizontal="center"/>
    </xf>
    <xf numFmtId="0" fontId="14" fillId="18" borderId="30" xfId="0" applyFont="1" applyFill="1" applyBorder="1" applyAlignment="1">
      <alignment horizontal="center"/>
    </xf>
    <xf numFmtId="14" fontId="14" fillId="18" borderId="30" xfId="0" applyNumberFormat="1" applyFont="1" applyFill="1" applyBorder="1" applyAlignment="1">
      <alignment horizontal="center"/>
    </xf>
    <xf numFmtId="0" fontId="13" fillId="18" borderId="30" xfId="0" applyFont="1" applyFill="1" applyBorder="1" applyAlignment="1">
      <alignment horizontal="left"/>
    </xf>
    <xf numFmtId="0" fontId="13" fillId="18" borderId="31" xfId="0" applyFont="1" applyFill="1" applyBorder="1" applyAlignment="1">
      <alignment horizontal="center"/>
    </xf>
    <xf numFmtId="0" fontId="13" fillId="18" borderId="32" xfId="0" applyFont="1" applyFill="1" applyBorder="1" applyAlignment="1">
      <alignment horizontal="center"/>
    </xf>
    <xf numFmtId="1" fontId="14" fillId="18" borderId="34" xfId="0" applyNumberFormat="1" applyFont="1" applyFill="1" applyBorder="1" applyAlignment="1">
      <alignment horizontal="center"/>
    </xf>
    <xf numFmtId="1" fontId="14" fillId="18" borderId="1" xfId="0" applyNumberFormat="1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14" fontId="14" fillId="18" borderId="1" xfId="0" applyNumberFormat="1" applyFont="1" applyFill="1" applyBorder="1" applyAlignment="1">
      <alignment horizontal="center"/>
    </xf>
    <xf numFmtId="0" fontId="13" fillId="18" borderId="1" xfId="0" applyFont="1" applyFill="1" applyBorder="1" applyAlignment="1">
      <alignment horizontal="left"/>
    </xf>
    <xf numFmtId="0" fontId="13" fillId="18" borderId="2" xfId="0" applyFont="1" applyFill="1" applyBorder="1" applyAlignment="1">
      <alignment horizontal="center"/>
    </xf>
    <xf numFmtId="0" fontId="13" fillId="18" borderId="35" xfId="0" applyFont="1" applyFill="1" applyBorder="1" applyAlignment="1">
      <alignment horizontal="center"/>
    </xf>
    <xf numFmtId="0" fontId="14" fillId="17" borderId="30" xfId="0" applyFont="1" applyFill="1" applyBorder="1" applyAlignment="1">
      <alignment horizontal="center"/>
    </xf>
    <xf numFmtId="14" fontId="14" fillId="17" borderId="30" xfId="0" applyNumberFormat="1" applyFont="1" applyFill="1" applyBorder="1" applyAlignment="1">
      <alignment horizontal="center"/>
    </xf>
    <xf numFmtId="0" fontId="13" fillId="17" borderId="30" xfId="0" applyFont="1" applyFill="1" applyBorder="1" applyAlignment="1">
      <alignment horizontal="left"/>
    </xf>
    <xf numFmtId="0" fontId="13" fillId="17" borderId="31" xfId="0" applyFont="1" applyFill="1" applyBorder="1" applyAlignment="1">
      <alignment horizontal="center"/>
    </xf>
    <xf numFmtId="17" fontId="13" fillId="0" borderId="0" xfId="0" applyNumberFormat="1" applyFont="1"/>
    <xf numFmtId="16" fontId="13" fillId="0" borderId="0" xfId="0" applyNumberFormat="1" applyFont="1"/>
    <xf numFmtId="0" fontId="15" fillId="14" borderId="48" xfId="0" applyFont="1" applyFill="1" applyBorder="1" applyAlignment="1">
      <alignment horizontal="center"/>
    </xf>
    <xf numFmtId="0" fontId="16" fillId="14" borderId="48" xfId="0" applyFont="1" applyFill="1" applyBorder="1" applyAlignment="1">
      <alignment horizontal="center"/>
    </xf>
    <xf numFmtId="0" fontId="16" fillId="14" borderId="49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17" borderId="37" xfId="0" applyFont="1" applyFill="1" applyBorder="1" applyAlignment="1">
      <alignment horizontal="center" vertical="center"/>
    </xf>
    <xf numFmtId="0" fontId="19" fillId="17" borderId="38" xfId="0" applyFont="1" applyFill="1" applyBorder="1" applyAlignment="1">
      <alignment horizontal="center" vertical="center"/>
    </xf>
    <xf numFmtId="0" fontId="19" fillId="17" borderId="39" xfId="0" applyFont="1" applyFill="1" applyBorder="1" applyAlignment="1">
      <alignment horizontal="center" vertical="center"/>
    </xf>
    <xf numFmtId="0" fontId="19" fillId="17" borderId="40" xfId="0" applyFont="1" applyFill="1" applyBorder="1" applyAlignment="1">
      <alignment horizontal="center" vertical="center" wrapText="1"/>
    </xf>
    <xf numFmtId="0" fontId="19" fillId="17" borderId="41" xfId="0" applyFont="1" applyFill="1" applyBorder="1" applyAlignment="1">
      <alignment horizontal="center" vertical="center"/>
    </xf>
    <xf numFmtId="0" fontId="0" fillId="0" borderId="0" xfId="0" applyFont="1"/>
    <xf numFmtId="0" fontId="20" fillId="20" borderId="3" xfId="0" applyFont="1" applyFill="1" applyBorder="1" applyAlignment="1" applyProtection="1">
      <alignment horizontal="left"/>
      <protection hidden="1"/>
    </xf>
    <xf numFmtId="0" fontId="8" fillId="16" borderId="1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20" fontId="20" fillId="19" borderId="1" xfId="0" applyNumberFormat="1" applyFont="1" applyFill="1" applyBorder="1" applyAlignment="1">
      <alignment horizontal="center" vertical="center" wrapText="1"/>
    </xf>
    <xf numFmtId="20" fontId="20" fillId="19" borderId="3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180" wrapText="1"/>
    </xf>
    <xf numFmtId="3" fontId="0" fillId="0" borderId="0" xfId="0" applyNumberFormat="1" applyFont="1"/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1" applyNumberFormat="1" applyFont="1"/>
    <xf numFmtId="3" fontId="0" fillId="17" borderId="22" xfId="1" applyNumberFormat="1" applyFont="1" applyFill="1" applyBorder="1" applyAlignment="1">
      <alignment horizontal="right" vertical="center"/>
    </xf>
    <xf numFmtId="3" fontId="0" fillId="17" borderId="20" xfId="1" applyNumberFormat="1" applyFont="1" applyFill="1" applyBorder="1" applyAlignment="1">
      <alignment horizontal="right" vertical="center"/>
    </xf>
    <xf numFmtId="3" fontId="0" fillId="17" borderId="20" xfId="1" applyNumberFormat="1" applyFont="1" applyFill="1" applyBorder="1" applyAlignment="1">
      <alignment horizontal="center" vertical="center"/>
    </xf>
    <xf numFmtId="3" fontId="0" fillId="17" borderId="23" xfId="1" applyNumberFormat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/>
    </xf>
    <xf numFmtId="3" fontId="0" fillId="5" borderId="51" xfId="0" applyNumberFormat="1" applyFont="1" applyFill="1" applyBorder="1" applyAlignment="1">
      <alignment horizontal="right" vertical="center"/>
    </xf>
    <xf numFmtId="3" fontId="0" fillId="5" borderId="52" xfId="0" applyNumberFormat="1" applyFont="1" applyFill="1" applyBorder="1" applyAlignment="1">
      <alignment horizontal="right" vertical="center"/>
    </xf>
    <xf numFmtId="3" fontId="0" fillId="5" borderId="52" xfId="0" applyNumberFormat="1" applyFont="1" applyFill="1" applyBorder="1" applyAlignment="1">
      <alignment horizontal="center" vertical="center"/>
    </xf>
    <xf numFmtId="3" fontId="0" fillId="5" borderId="53" xfId="0" applyNumberFormat="1" applyFont="1" applyFill="1" applyBorder="1" applyAlignment="1">
      <alignment horizontal="center" vertical="center"/>
    </xf>
    <xf numFmtId="3" fontId="0" fillId="0" borderId="54" xfId="0" applyNumberFormat="1" applyFont="1" applyFill="1" applyBorder="1" applyAlignment="1">
      <alignment horizontal="center" vertical="center"/>
    </xf>
    <xf numFmtId="3" fontId="0" fillId="5" borderId="10" xfId="0" applyNumberFormat="1" applyFont="1" applyFill="1" applyBorder="1" applyAlignment="1">
      <alignment horizontal="right" vertical="center"/>
    </xf>
    <xf numFmtId="3" fontId="0" fillId="5" borderId="7" xfId="0" applyNumberFormat="1" applyFont="1" applyFill="1" applyBorder="1" applyAlignment="1">
      <alignment horizontal="right" vertical="center"/>
    </xf>
    <xf numFmtId="3" fontId="0" fillId="5" borderId="7" xfId="0" applyNumberFormat="1" applyFont="1" applyFill="1" applyBorder="1" applyAlignment="1">
      <alignment horizontal="center" vertical="center"/>
    </xf>
    <xf numFmtId="3" fontId="0" fillId="5" borderId="13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21" fillId="5" borderId="7" xfId="0" applyNumberFormat="1" applyFont="1" applyFill="1" applyBorder="1" applyAlignment="1">
      <alignment horizontal="center" vertical="center"/>
    </xf>
    <xf numFmtId="3" fontId="22" fillId="5" borderId="7" xfId="0" applyNumberFormat="1" applyFont="1" applyFill="1" applyBorder="1" applyAlignment="1">
      <alignment horizontal="right" vertical="center"/>
    </xf>
    <xf numFmtId="3" fontId="22" fillId="5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right" vertical="center"/>
    </xf>
    <xf numFmtId="3" fontId="23" fillId="5" borderId="7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22" fillId="5" borderId="10" xfId="0" applyNumberFormat="1" applyFont="1" applyFill="1" applyBorder="1" applyAlignment="1">
      <alignment horizontal="right" vertical="center"/>
    </xf>
    <xf numFmtId="3" fontId="22" fillId="5" borderId="13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right" vertical="center"/>
    </xf>
    <xf numFmtId="3" fontId="22" fillId="5" borderId="18" xfId="0" applyNumberFormat="1" applyFont="1" applyFill="1" applyBorder="1" applyAlignment="1">
      <alignment horizontal="right" vertical="center"/>
    </xf>
    <xf numFmtId="3" fontId="22" fillId="5" borderId="11" xfId="0" applyNumberFormat="1" applyFont="1" applyFill="1" applyBorder="1" applyAlignment="1">
      <alignment horizontal="right" vertical="center"/>
    </xf>
    <xf numFmtId="3" fontId="22" fillId="5" borderId="11" xfId="0" applyNumberFormat="1" applyFont="1" applyFill="1" applyBorder="1" applyAlignment="1">
      <alignment horizontal="center" vertical="center"/>
    </xf>
    <xf numFmtId="3" fontId="22" fillId="5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13" fillId="0" borderId="0" xfId="0" applyNumberFormat="1" applyFont="1"/>
    <xf numFmtId="3" fontId="13" fillId="21" borderId="1" xfId="0" applyNumberFormat="1" applyFont="1" applyFill="1" applyBorder="1" applyAlignment="1">
      <alignment vertical="center"/>
    </xf>
    <xf numFmtId="3" fontId="0" fillId="22" borderId="1" xfId="0" applyNumberFormat="1" applyFont="1" applyFill="1" applyBorder="1" applyAlignment="1">
      <alignment horizontal="center" vertical="center"/>
    </xf>
    <xf numFmtId="3" fontId="0" fillId="23" borderId="0" xfId="0" applyNumberFormat="1" applyFont="1" applyFill="1"/>
    <xf numFmtId="3" fontId="24" fillId="0" borderId="0" xfId="0" applyNumberFormat="1" applyFont="1" applyAlignment="1">
      <alignment horizontal="right" vertical="center"/>
    </xf>
    <xf numFmtId="3" fontId="24" fillId="0" borderId="0" xfId="0" applyNumberFormat="1" applyFont="1"/>
    <xf numFmtId="3" fontId="24" fillId="0" borderId="0" xfId="0" applyNumberFormat="1" applyFont="1" applyAlignment="1">
      <alignment vertical="center"/>
    </xf>
    <xf numFmtId="14" fontId="14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25" fillId="0" borderId="0" xfId="0" applyFont="1" applyBorder="1" applyAlignment="1">
      <alignment horizontal="left" vertical="center"/>
    </xf>
    <xf numFmtId="0" fontId="26" fillId="0" borderId="0" xfId="0" applyFont="1" applyBorder="1"/>
    <xf numFmtId="0" fontId="26" fillId="0" borderId="0" xfId="0" applyFont="1"/>
    <xf numFmtId="0" fontId="26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17" borderId="44" xfId="0" applyFont="1" applyFill="1" applyBorder="1" applyAlignment="1">
      <alignment horizontal="center"/>
    </xf>
    <xf numFmtId="14" fontId="14" fillId="0" borderId="55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20" fillId="24" borderId="1" xfId="0" applyFont="1" applyFill="1" applyBorder="1" applyAlignment="1">
      <alignment horizontal="center"/>
    </xf>
    <xf numFmtId="3" fontId="20" fillId="24" borderId="1" xfId="0" applyNumberFormat="1" applyFont="1" applyFill="1" applyBorder="1" applyAlignment="1">
      <alignment horizontal="right"/>
    </xf>
    <xf numFmtId="166" fontId="7" fillId="0" borderId="1" xfId="1" applyNumberFormat="1" applyFont="1" applyFill="1" applyBorder="1" applyAlignment="1">
      <alignment horizontal="right" vertical="center"/>
    </xf>
    <xf numFmtId="1" fontId="15" fillId="14" borderId="48" xfId="0" applyNumberFormat="1" applyFont="1" applyFill="1" applyBorder="1" applyAlignment="1">
      <alignment horizontal="center"/>
    </xf>
    <xf numFmtId="1" fontId="15" fillId="14" borderId="47" xfId="0" applyNumberFormat="1" applyFont="1" applyFill="1" applyBorder="1" applyAlignment="1">
      <alignment horizontal="center"/>
    </xf>
    <xf numFmtId="165" fontId="7" fillId="13" borderId="28" xfId="1" applyNumberFormat="1" applyFont="1" applyFill="1" applyBorder="1" applyAlignment="1">
      <alignment horizontal="center" vertical="center" wrapText="1"/>
    </xf>
    <xf numFmtId="165" fontId="7" fillId="13" borderId="27" xfId="1" applyNumberFormat="1" applyFont="1" applyFill="1" applyBorder="1" applyAlignment="1">
      <alignment horizontal="center" vertical="center" wrapText="1"/>
    </xf>
    <xf numFmtId="165" fontId="7" fillId="13" borderId="26" xfId="1" applyNumberFormat="1" applyFont="1" applyFill="1" applyBorder="1" applyAlignment="1">
      <alignment horizontal="center" vertical="center" wrapText="1"/>
    </xf>
    <xf numFmtId="20" fontId="20" fillId="19" borderId="3" xfId="0" applyNumberFormat="1" applyFont="1" applyFill="1" applyBorder="1" applyAlignment="1">
      <alignment horizontal="center" vertical="center" wrapText="1"/>
    </xf>
    <xf numFmtId="20" fontId="20" fillId="19" borderId="5" xfId="0" applyNumberFormat="1" applyFont="1" applyFill="1" applyBorder="1" applyAlignment="1">
      <alignment horizontal="center" vertical="center" wrapText="1"/>
    </xf>
    <xf numFmtId="20" fontId="20" fillId="19" borderId="2" xfId="0" applyNumberFormat="1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/>
    </xf>
    <xf numFmtId="3" fontId="22" fillId="21" borderId="23" xfId="0" applyNumberFormat="1" applyFont="1" applyFill="1" applyBorder="1" applyAlignment="1">
      <alignment horizontal="center" vertical="center" wrapText="1"/>
    </xf>
    <xf numFmtId="3" fontId="22" fillId="21" borderId="20" xfId="0" applyNumberFormat="1" applyFont="1" applyFill="1" applyBorder="1" applyAlignment="1">
      <alignment horizontal="center" vertical="center" wrapText="1"/>
    </xf>
    <xf numFmtId="3" fontId="22" fillId="21" borderId="21" xfId="0" applyNumberFormat="1" applyFont="1" applyFill="1" applyBorder="1" applyAlignment="1">
      <alignment horizontal="center" vertical="center" wrapText="1"/>
    </xf>
    <xf numFmtId="3" fontId="22" fillId="21" borderId="2" xfId="0" applyNumberFormat="1" applyFont="1" applyFill="1" applyBorder="1" applyAlignment="1">
      <alignment horizontal="center" vertical="center" wrapText="1"/>
    </xf>
    <xf numFmtId="3" fontId="0" fillId="22" borderId="23" xfId="0" applyNumberFormat="1" applyFont="1" applyFill="1" applyBorder="1" applyAlignment="1">
      <alignment horizontal="center" vertical="center"/>
    </xf>
    <xf numFmtId="3" fontId="0" fillId="22" borderId="20" xfId="0" applyNumberFormat="1" applyFont="1" applyFill="1" applyBorder="1" applyAlignment="1">
      <alignment horizontal="center" vertical="center"/>
    </xf>
    <xf numFmtId="3" fontId="0" fillId="22" borderId="22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6"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B1E9B1"/>
      <color rgb="FFFFFF99"/>
      <color rgb="FFCCFFCC"/>
      <color rgb="FFFF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9"/>
  <sheetViews>
    <sheetView showGridLines="0" zoomScaleNormal="10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L35" sqref="L35"/>
    </sheetView>
  </sheetViews>
  <sheetFormatPr defaultRowHeight="12.95" customHeight="1" x14ac:dyDescent="0.2"/>
  <cols>
    <col min="1" max="1" width="6.140625" style="65" bestFit="1" customWidth="1"/>
    <col min="2" max="3" width="6.140625" style="65" customWidth="1"/>
    <col min="4" max="5" width="14.42578125" style="64" bestFit="1" customWidth="1"/>
    <col min="6" max="6" width="9.85546875" style="62" bestFit="1" customWidth="1"/>
    <col min="7" max="7" width="9.140625" style="62"/>
    <col min="8" max="8" width="11.140625" style="62" bestFit="1" customWidth="1"/>
    <col min="9" max="9" width="9.140625" style="63"/>
    <col min="10" max="10" width="1.42578125" style="63" bestFit="1" customWidth="1"/>
    <col min="11" max="12" width="9.140625" style="63"/>
    <col min="13" max="13" width="1.42578125" style="63" bestFit="1" customWidth="1"/>
    <col min="14" max="15" width="9.140625" style="63"/>
    <col min="16" max="16" width="1.42578125" style="63" bestFit="1" customWidth="1"/>
    <col min="17" max="17" width="9.140625" style="63"/>
    <col min="18" max="18" width="9.140625" style="62"/>
    <col min="19" max="19" width="9.85546875" style="62" bestFit="1" customWidth="1"/>
    <col min="20" max="20" width="12.28515625" style="62" customWidth="1"/>
    <col min="21" max="21" width="18.42578125" style="62" customWidth="1"/>
    <col min="22" max="22" width="23.42578125" style="225" bestFit="1" customWidth="1"/>
    <col min="23" max="23" width="13.5703125" style="228" customWidth="1"/>
    <col min="24" max="16384" width="9.140625" style="62"/>
  </cols>
  <sheetData>
    <row r="1" spans="1:23" s="65" customFormat="1" ht="16.5" customHeight="1" thickBot="1" x14ac:dyDescent="0.25">
      <c r="A1" s="157" t="s">
        <v>129</v>
      </c>
      <c r="B1" s="156" t="s">
        <v>128</v>
      </c>
      <c r="C1" s="156" t="s">
        <v>127</v>
      </c>
      <c r="D1" s="156" t="s">
        <v>126</v>
      </c>
      <c r="E1" s="156" t="s">
        <v>125</v>
      </c>
      <c r="F1" s="155" t="s">
        <v>124</v>
      </c>
      <c r="G1" s="155" t="s">
        <v>123</v>
      </c>
      <c r="H1" s="155" t="s">
        <v>122</v>
      </c>
      <c r="I1" s="238" t="s">
        <v>121</v>
      </c>
      <c r="J1" s="238"/>
      <c r="K1" s="238"/>
      <c r="L1" s="238" t="s">
        <v>120</v>
      </c>
      <c r="M1" s="238"/>
      <c r="N1" s="238"/>
      <c r="O1" s="238" t="s">
        <v>119</v>
      </c>
      <c r="P1" s="238"/>
      <c r="Q1" s="239"/>
      <c r="U1" s="230"/>
      <c r="V1" s="171" t="s">
        <v>196</v>
      </c>
      <c r="W1" s="229" t="s">
        <v>196</v>
      </c>
    </row>
    <row r="2" spans="1:23" ht="12.95" customHeight="1" x14ac:dyDescent="0.2">
      <c r="A2" s="89">
        <v>1</v>
      </c>
      <c r="B2" s="133">
        <v>1</v>
      </c>
      <c r="C2" s="131" t="s">
        <v>117</v>
      </c>
      <c r="D2" s="130" t="str">
        <f>'lista startowa'!B2</f>
        <v>AMATORZY</v>
      </c>
      <c r="E2" s="130" t="str">
        <f>'lista startowa'!B25</f>
        <v>PAULGREKO</v>
      </c>
      <c r="F2" s="129">
        <v>42408</v>
      </c>
      <c r="G2" s="128" t="s">
        <v>112</v>
      </c>
      <c r="H2" s="128" t="s">
        <v>116</v>
      </c>
      <c r="I2" s="127">
        <v>0</v>
      </c>
      <c r="J2" s="127" t="s">
        <v>110</v>
      </c>
      <c r="K2" s="127">
        <v>2</v>
      </c>
      <c r="L2" s="127">
        <v>4</v>
      </c>
      <c r="M2" s="127" t="s">
        <v>110</v>
      </c>
      <c r="N2" s="127">
        <v>14</v>
      </c>
      <c r="O2" s="127">
        <v>935</v>
      </c>
      <c r="P2" s="127" t="s">
        <v>110</v>
      </c>
      <c r="Q2" s="126">
        <v>1242</v>
      </c>
      <c r="R2" s="154"/>
      <c r="S2" s="134"/>
      <c r="U2" s="62" t="str">
        <f t="shared" ref="U2:U65" si="0">IF(D2=V$1,E2,IF(E2=V$1,D2,""))</f>
        <v/>
      </c>
      <c r="V2" s="224" t="str">
        <f t="shared" ref="V2:V65" si="1">IF(OR(D2=V$1,E2=V$1),F2,"")</f>
        <v/>
      </c>
      <c r="W2" s="226" t="s">
        <v>108</v>
      </c>
    </row>
    <row r="3" spans="1:23" ht="12.95" customHeight="1" x14ac:dyDescent="0.2">
      <c r="A3" s="81">
        <v>1</v>
      </c>
      <c r="B3" s="125">
        <v>2</v>
      </c>
      <c r="C3" s="124" t="s">
        <v>117</v>
      </c>
      <c r="D3" s="123" t="str">
        <f>'lista startowa'!B3</f>
        <v>PĄCZUSIE</v>
      </c>
      <c r="E3" s="123" t="str">
        <f>'lista startowa'!B24</f>
        <v>ORANGE LA</v>
      </c>
      <c r="F3" s="122">
        <v>42408</v>
      </c>
      <c r="G3" s="121" t="s">
        <v>115</v>
      </c>
      <c r="H3" s="121" t="s">
        <v>116</v>
      </c>
      <c r="I3" s="120">
        <v>2</v>
      </c>
      <c r="J3" s="120" t="s">
        <v>110</v>
      </c>
      <c r="K3" s="120">
        <v>0</v>
      </c>
      <c r="L3" s="120">
        <v>10</v>
      </c>
      <c r="M3" s="120" t="s">
        <v>110</v>
      </c>
      <c r="N3" s="120">
        <v>8</v>
      </c>
      <c r="O3" s="120">
        <v>1059</v>
      </c>
      <c r="P3" s="120" t="s">
        <v>110</v>
      </c>
      <c r="Q3" s="119">
        <v>1002</v>
      </c>
      <c r="U3" s="62" t="str">
        <f t="shared" si="0"/>
        <v/>
      </c>
      <c r="V3" s="224" t="str">
        <f t="shared" si="1"/>
        <v/>
      </c>
      <c r="W3" s="226" t="s">
        <v>0</v>
      </c>
    </row>
    <row r="4" spans="1:23" ht="12.95" customHeight="1" x14ac:dyDescent="0.2">
      <c r="A4" s="81">
        <v>1</v>
      </c>
      <c r="B4" s="125">
        <v>3</v>
      </c>
      <c r="C4" s="124" t="s">
        <v>117</v>
      </c>
      <c r="D4" s="123" t="str">
        <f>'lista startowa'!B4</f>
        <v>SEBADAR</v>
      </c>
      <c r="E4" s="123" t="str">
        <f>'lista startowa'!B23</f>
        <v>RENOX</v>
      </c>
      <c r="F4" s="122">
        <v>42408</v>
      </c>
      <c r="G4" s="121" t="s">
        <v>112</v>
      </c>
      <c r="H4" s="121" t="s">
        <v>116</v>
      </c>
      <c r="I4" s="120">
        <v>2</v>
      </c>
      <c r="J4" s="120" t="s">
        <v>110</v>
      </c>
      <c r="K4" s="120">
        <v>0</v>
      </c>
      <c r="L4" s="120">
        <v>10</v>
      </c>
      <c r="M4" s="120" t="s">
        <v>110</v>
      </c>
      <c r="N4" s="120">
        <v>8</v>
      </c>
      <c r="O4" s="120">
        <v>1218</v>
      </c>
      <c r="P4" s="120" t="s">
        <v>110</v>
      </c>
      <c r="Q4" s="119">
        <v>1178</v>
      </c>
      <c r="U4" s="62" t="str">
        <f t="shared" si="0"/>
        <v/>
      </c>
      <c r="V4" s="224" t="str">
        <f t="shared" si="1"/>
        <v/>
      </c>
      <c r="W4" s="226" t="s">
        <v>10</v>
      </c>
    </row>
    <row r="5" spans="1:23" ht="12.95" customHeight="1" x14ac:dyDescent="0.2">
      <c r="A5" s="81">
        <v>1</v>
      </c>
      <c r="B5" s="125">
        <v>4</v>
      </c>
      <c r="C5" s="124" t="s">
        <v>117</v>
      </c>
      <c r="D5" s="123" t="str">
        <f>'lista startowa'!B5</f>
        <v>BEMAR</v>
      </c>
      <c r="E5" s="123" t="str">
        <f>'lista startowa'!B22</f>
        <v>ORANGE DP</v>
      </c>
      <c r="F5" s="122">
        <v>42422</v>
      </c>
      <c r="G5" s="121" t="s">
        <v>112</v>
      </c>
      <c r="H5" s="121" t="s">
        <v>116</v>
      </c>
      <c r="I5" s="120">
        <v>0</v>
      </c>
      <c r="J5" s="120" t="s">
        <v>110</v>
      </c>
      <c r="K5" s="120">
        <v>2</v>
      </c>
      <c r="L5" s="120">
        <v>4</v>
      </c>
      <c r="M5" s="120" t="s">
        <v>110</v>
      </c>
      <c r="N5" s="120">
        <v>14</v>
      </c>
      <c r="O5" s="120">
        <v>866</v>
      </c>
      <c r="P5" s="120" t="s">
        <v>110</v>
      </c>
      <c r="Q5" s="119">
        <v>1177</v>
      </c>
      <c r="R5" s="154"/>
      <c r="U5" s="62" t="str">
        <f t="shared" si="0"/>
        <v/>
      </c>
      <c r="V5" s="224" t="str">
        <f t="shared" si="1"/>
        <v/>
      </c>
      <c r="W5" s="226" t="s">
        <v>4</v>
      </c>
    </row>
    <row r="6" spans="1:23" ht="12.95" customHeight="1" x14ac:dyDescent="0.2">
      <c r="A6" s="81">
        <v>1</v>
      </c>
      <c r="B6" s="148">
        <v>5</v>
      </c>
      <c r="C6" s="147" t="s">
        <v>113</v>
      </c>
      <c r="D6" s="146" t="str">
        <f>'lista startowa'!B6</f>
        <v>BRACIA</v>
      </c>
      <c r="E6" s="146" t="str">
        <f>'lista startowa'!B21</f>
        <v>NOWI</v>
      </c>
      <c r="F6" s="145">
        <v>42408</v>
      </c>
      <c r="G6" s="144" t="s">
        <v>115</v>
      </c>
      <c r="H6" s="144" t="s">
        <v>116</v>
      </c>
      <c r="I6" s="143"/>
      <c r="J6" s="143" t="s">
        <v>110</v>
      </c>
      <c r="K6" s="143"/>
      <c r="L6" s="143"/>
      <c r="M6" s="143" t="s">
        <v>110</v>
      </c>
      <c r="N6" s="143"/>
      <c r="O6" s="143"/>
      <c r="P6" s="143" t="s">
        <v>110</v>
      </c>
      <c r="Q6" s="142"/>
      <c r="R6" s="154"/>
      <c r="U6" s="62" t="str">
        <f t="shared" si="0"/>
        <v/>
      </c>
      <c r="V6" s="224" t="str">
        <f t="shared" si="1"/>
        <v/>
      </c>
      <c r="W6" s="226" t="s">
        <v>5</v>
      </c>
    </row>
    <row r="7" spans="1:23" ht="12.95" customHeight="1" x14ac:dyDescent="0.2">
      <c r="A7" s="81">
        <v>1</v>
      </c>
      <c r="B7" s="125">
        <v>6</v>
      </c>
      <c r="C7" s="124" t="s">
        <v>117</v>
      </c>
      <c r="D7" s="123" t="str">
        <f>'lista startowa'!B7</f>
        <v>DOMINO</v>
      </c>
      <c r="E7" s="123" t="str">
        <f>'lista startowa'!B20</f>
        <v>ORANGE SK</v>
      </c>
      <c r="F7" s="122">
        <v>42408</v>
      </c>
      <c r="G7" s="121" t="s">
        <v>112</v>
      </c>
      <c r="H7" s="121" t="s">
        <v>116</v>
      </c>
      <c r="I7" s="120">
        <v>0</v>
      </c>
      <c r="J7" s="120" t="s">
        <v>110</v>
      </c>
      <c r="K7" s="120">
        <v>2</v>
      </c>
      <c r="L7" s="120">
        <v>6</v>
      </c>
      <c r="M7" s="120" t="s">
        <v>110</v>
      </c>
      <c r="N7" s="120">
        <v>12</v>
      </c>
      <c r="O7" s="120">
        <v>1252</v>
      </c>
      <c r="P7" s="120" t="s">
        <v>110</v>
      </c>
      <c r="Q7" s="119">
        <v>1214</v>
      </c>
      <c r="U7" s="62" t="str">
        <f t="shared" si="0"/>
        <v/>
      </c>
      <c r="V7" s="224" t="str">
        <f t="shared" si="1"/>
        <v/>
      </c>
      <c r="W7" s="226" t="s">
        <v>6</v>
      </c>
    </row>
    <row r="8" spans="1:23" ht="12.95" customHeight="1" x14ac:dyDescent="0.2">
      <c r="A8" s="81">
        <v>1</v>
      </c>
      <c r="B8" s="125">
        <v>7</v>
      </c>
      <c r="C8" s="124" t="s">
        <v>117</v>
      </c>
      <c r="D8" s="123" t="str">
        <f>'lista startowa'!B8</f>
        <v>FIERY TITANS</v>
      </c>
      <c r="E8" s="123" t="str">
        <f>'lista startowa'!B19</f>
        <v>TENTEGOTEN</v>
      </c>
      <c r="F8" s="122">
        <v>42409</v>
      </c>
      <c r="G8" s="121" t="s">
        <v>112</v>
      </c>
      <c r="H8" s="121" t="s">
        <v>114</v>
      </c>
      <c r="I8" s="120">
        <v>2</v>
      </c>
      <c r="J8" s="120" t="s">
        <v>110</v>
      </c>
      <c r="K8" s="120">
        <v>0</v>
      </c>
      <c r="L8" s="120">
        <v>12</v>
      </c>
      <c r="M8" s="120" t="s">
        <v>110</v>
      </c>
      <c r="N8" s="120">
        <v>6</v>
      </c>
      <c r="O8" s="120">
        <v>1331</v>
      </c>
      <c r="P8" s="120" t="s">
        <v>110</v>
      </c>
      <c r="Q8" s="119">
        <v>1238</v>
      </c>
      <c r="U8" s="62" t="str">
        <f t="shared" si="0"/>
        <v/>
      </c>
      <c r="V8" s="224" t="str">
        <f t="shared" si="1"/>
        <v/>
      </c>
      <c r="W8" s="226" t="s">
        <v>8</v>
      </c>
    </row>
    <row r="9" spans="1:23" ht="12.95" customHeight="1" x14ac:dyDescent="0.2">
      <c r="A9" s="81">
        <v>1</v>
      </c>
      <c r="B9" s="125">
        <v>8</v>
      </c>
      <c r="C9" s="124" t="s">
        <v>117</v>
      </c>
      <c r="D9" s="123" t="str">
        <f>'lista startowa'!B9</f>
        <v>ENGLISH PERFECT</v>
      </c>
      <c r="E9" s="123" t="str">
        <f>'lista startowa'!B18</f>
        <v>JAD</v>
      </c>
      <c r="F9" s="122">
        <v>42408</v>
      </c>
      <c r="G9" s="121" t="s">
        <v>115</v>
      </c>
      <c r="H9" s="121" t="s">
        <v>116</v>
      </c>
      <c r="I9" s="120">
        <v>2</v>
      </c>
      <c r="J9" s="120" t="s">
        <v>110</v>
      </c>
      <c r="K9" s="120">
        <v>0</v>
      </c>
      <c r="L9" s="120">
        <v>14</v>
      </c>
      <c r="M9" s="120" t="s">
        <v>110</v>
      </c>
      <c r="N9" s="120">
        <v>4</v>
      </c>
      <c r="O9" s="120">
        <v>1442</v>
      </c>
      <c r="P9" s="120" t="s">
        <v>110</v>
      </c>
      <c r="Q9" s="119">
        <v>1184</v>
      </c>
      <c r="U9" s="62" t="str">
        <f t="shared" si="0"/>
        <v/>
      </c>
      <c r="V9" s="224" t="str">
        <f t="shared" si="1"/>
        <v/>
      </c>
      <c r="W9" s="226" t="s">
        <v>7</v>
      </c>
    </row>
    <row r="10" spans="1:23" ht="12.95" customHeight="1" x14ac:dyDescent="0.2">
      <c r="A10" s="81">
        <v>1</v>
      </c>
      <c r="B10" s="125">
        <v>9</v>
      </c>
      <c r="C10" s="124" t="s">
        <v>117</v>
      </c>
      <c r="D10" s="123" t="str">
        <f>'lista startowa'!B10</f>
        <v>KRZYNO1</v>
      </c>
      <c r="E10" s="123" t="str">
        <f>'lista startowa'!B17</f>
        <v>ŁOSIE</v>
      </c>
      <c r="F10" s="122">
        <v>42409</v>
      </c>
      <c r="G10" s="121" t="s">
        <v>115</v>
      </c>
      <c r="H10" s="121" t="s">
        <v>114</v>
      </c>
      <c r="I10" s="120">
        <v>2</v>
      </c>
      <c r="J10" s="120" t="s">
        <v>110</v>
      </c>
      <c r="K10" s="120">
        <v>0</v>
      </c>
      <c r="L10" s="120">
        <v>14</v>
      </c>
      <c r="M10" s="120" t="s">
        <v>110</v>
      </c>
      <c r="N10" s="120">
        <v>4</v>
      </c>
      <c r="O10" s="120">
        <v>1083</v>
      </c>
      <c r="P10" s="120" t="s">
        <v>110</v>
      </c>
      <c r="Q10" s="119">
        <v>1012</v>
      </c>
      <c r="U10" s="62" t="str">
        <f t="shared" si="0"/>
        <v/>
      </c>
      <c r="V10" s="224" t="str">
        <f t="shared" si="1"/>
        <v/>
      </c>
      <c r="W10" s="226" t="s">
        <v>17</v>
      </c>
    </row>
    <row r="11" spans="1:23" ht="12.95" customHeight="1" x14ac:dyDescent="0.2">
      <c r="A11" s="81">
        <v>1</v>
      </c>
      <c r="B11" s="125">
        <v>10</v>
      </c>
      <c r="C11" s="124" t="s">
        <v>117</v>
      </c>
      <c r="D11" s="123" t="str">
        <f>'lista startowa'!B11</f>
        <v>BAUERS</v>
      </c>
      <c r="E11" s="123" t="str">
        <f>'lista startowa'!B16</f>
        <v>RODZINKA</v>
      </c>
      <c r="F11" s="122">
        <v>42422</v>
      </c>
      <c r="G11" s="121" t="s">
        <v>115</v>
      </c>
      <c r="H11" s="121" t="s">
        <v>114</v>
      </c>
      <c r="I11" s="120">
        <v>0</v>
      </c>
      <c r="J11" s="120" t="s">
        <v>110</v>
      </c>
      <c r="K11" s="120">
        <v>2</v>
      </c>
      <c r="L11" s="120">
        <v>4</v>
      </c>
      <c r="M11" s="120" t="s">
        <v>110</v>
      </c>
      <c r="N11" s="120">
        <v>4</v>
      </c>
      <c r="O11" s="120">
        <v>1338</v>
      </c>
      <c r="P11" s="120" t="s">
        <v>110</v>
      </c>
      <c r="Q11" s="119">
        <v>1454</v>
      </c>
      <c r="R11" s="154"/>
      <c r="U11" s="62" t="str">
        <f t="shared" si="0"/>
        <v/>
      </c>
      <c r="V11" s="224" t="str">
        <f t="shared" si="1"/>
        <v/>
      </c>
      <c r="W11" s="226" t="s">
        <v>9</v>
      </c>
    </row>
    <row r="12" spans="1:23" ht="12.95" customHeight="1" x14ac:dyDescent="0.2">
      <c r="A12" s="81">
        <v>1</v>
      </c>
      <c r="B12" s="125">
        <v>11</v>
      </c>
      <c r="C12" s="124" t="s">
        <v>117</v>
      </c>
      <c r="D12" s="123" t="str">
        <f>'lista startowa'!B12</f>
        <v>ONA I ON</v>
      </c>
      <c r="E12" s="123" t="str">
        <f>'lista startowa'!B15</f>
        <v>TRZYSTU</v>
      </c>
      <c r="F12" s="122">
        <v>42409</v>
      </c>
      <c r="G12" s="121" t="s">
        <v>115</v>
      </c>
      <c r="H12" s="121" t="s">
        <v>114</v>
      </c>
      <c r="I12" s="120">
        <v>2</v>
      </c>
      <c r="J12" s="120" t="s">
        <v>110</v>
      </c>
      <c r="K12" s="120">
        <v>0</v>
      </c>
      <c r="L12" s="120">
        <v>10</v>
      </c>
      <c r="M12" s="120" t="s">
        <v>110</v>
      </c>
      <c r="N12" s="120">
        <v>8</v>
      </c>
      <c r="O12" s="120">
        <v>1305</v>
      </c>
      <c r="P12" s="120" t="s">
        <v>110</v>
      </c>
      <c r="Q12" s="119">
        <v>1201</v>
      </c>
      <c r="R12" s="154"/>
      <c r="U12" s="62" t="str">
        <f t="shared" si="0"/>
        <v/>
      </c>
      <c r="V12" s="224" t="str">
        <f t="shared" si="1"/>
        <v/>
      </c>
      <c r="W12" s="226" t="s">
        <v>16</v>
      </c>
    </row>
    <row r="13" spans="1:23" ht="12.95" customHeight="1" x14ac:dyDescent="0.2">
      <c r="A13" s="81">
        <v>1</v>
      </c>
      <c r="B13" s="125">
        <v>12</v>
      </c>
      <c r="C13" s="124" t="s">
        <v>117</v>
      </c>
      <c r="D13" s="123" t="str">
        <f>'lista startowa'!B13</f>
        <v>SOWGR</v>
      </c>
      <c r="E13" s="123" t="str">
        <f>'lista startowa'!B14</f>
        <v>WIR</v>
      </c>
      <c r="F13" s="122">
        <v>42411</v>
      </c>
      <c r="G13" s="121" t="s">
        <v>115</v>
      </c>
      <c r="H13" s="121" t="s">
        <v>118</v>
      </c>
      <c r="I13" s="120">
        <v>2</v>
      </c>
      <c r="J13" s="120" t="s">
        <v>110</v>
      </c>
      <c r="K13" s="120">
        <v>0</v>
      </c>
      <c r="L13" s="120">
        <v>10</v>
      </c>
      <c r="M13" s="120" t="s">
        <v>110</v>
      </c>
      <c r="N13" s="120">
        <v>8</v>
      </c>
      <c r="O13" s="120">
        <v>1127</v>
      </c>
      <c r="P13" s="120" t="s">
        <v>110</v>
      </c>
      <c r="Q13" s="119">
        <v>1239</v>
      </c>
      <c r="U13" s="62" t="str">
        <f t="shared" si="0"/>
        <v/>
      </c>
      <c r="V13" s="224" t="str">
        <f t="shared" si="1"/>
        <v/>
      </c>
      <c r="W13" s="226" t="s">
        <v>97</v>
      </c>
    </row>
    <row r="14" spans="1:23" ht="12.95" customHeight="1" thickBot="1" x14ac:dyDescent="0.25">
      <c r="A14" s="73">
        <v>1</v>
      </c>
      <c r="B14" s="105">
        <v>13</v>
      </c>
      <c r="C14" s="152" t="s">
        <v>117</v>
      </c>
      <c r="D14" s="151" t="str">
        <f>'lista startowa'!B26</f>
        <v>ADO</v>
      </c>
      <c r="E14" s="151" t="str">
        <f>'lista startowa'!B27</f>
        <v>WOLNY LOS</v>
      </c>
      <c r="F14" s="150">
        <v>42410</v>
      </c>
      <c r="G14" s="149" t="s">
        <v>112</v>
      </c>
      <c r="H14" s="149" t="s">
        <v>111</v>
      </c>
      <c r="I14" s="100"/>
      <c r="J14" s="100" t="s">
        <v>110</v>
      </c>
      <c r="K14" s="100"/>
      <c r="L14" s="100"/>
      <c r="M14" s="100" t="s">
        <v>110</v>
      </c>
      <c r="N14" s="100"/>
      <c r="O14" s="100"/>
      <c r="P14" s="100" t="s">
        <v>110</v>
      </c>
      <c r="Q14" s="99"/>
      <c r="U14" s="62" t="str">
        <f t="shared" si="0"/>
        <v/>
      </c>
      <c r="V14" s="224" t="str">
        <f t="shared" si="1"/>
        <v/>
      </c>
      <c r="W14" s="226" t="s">
        <v>11</v>
      </c>
    </row>
    <row r="15" spans="1:23" ht="12.95" customHeight="1" x14ac:dyDescent="0.2">
      <c r="A15" s="98">
        <v>2</v>
      </c>
      <c r="B15" s="133">
        <v>14</v>
      </c>
      <c r="C15" s="131" t="s">
        <v>117</v>
      </c>
      <c r="D15" s="130" t="str">
        <f>'lista startowa'!B2</f>
        <v>AMATORZY</v>
      </c>
      <c r="E15" s="130" t="str">
        <f>'lista startowa'!B3</f>
        <v>PĄCZUSIE</v>
      </c>
      <c r="F15" s="129">
        <v>42415</v>
      </c>
      <c r="G15" s="128" t="s">
        <v>115</v>
      </c>
      <c r="H15" s="128" t="s">
        <v>116</v>
      </c>
      <c r="I15" s="127">
        <v>2</v>
      </c>
      <c r="J15" s="127" t="s">
        <v>110</v>
      </c>
      <c r="K15" s="127">
        <v>0</v>
      </c>
      <c r="L15" s="127">
        <v>12</v>
      </c>
      <c r="M15" s="127" t="s">
        <v>110</v>
      </c>
      <c r="N15" s="127">
        <v>6</v>
      </c>
      <c r="O15" s="127">
        <v>1047</v>
      </c>
      <c r="P15" s="127" t="s">
        <v>110</v>
      </c>
      <c r="Q15" s="126">
        <v>1026</v>
      </c>
      <c r="S15" s="62" t="s">
        <v>109</v>
      </c>
      <c r="U15" s="62" t="str">
        <f t="shared" si="0"/>
        <v/>
      </c>
      <c r="V15" s="224" t="str">
        <f t="shared" si="1"/>
        <v/>
      </c>
      <c r="W15" s="226" t="s">
        <v>20</v>
      </c>
    </row>
    <row r="16" spans="1:23" ht="12.95" customHeight="1" x14ac:dyDescent="0.2">
      <c r="A16" s="96">
        <v>2</v>
      </c>
      <c r="B16" s="125">
        <v>15</v>
      </c>
      <c r="C16" s="124" t="s">
        <v>117</v>
      </c>
      <c r="D16" s="123" t="str">
        <f>'lista startowa'!B25</f>
        <v>PAULGREKO</v>
      </c>
      <c r="E16" s="123" t="str">
        <f>'lista startowa'!B4</f>
        <v>SEBADAR</v>
      </c>
      <c r="F16" s="122">
        <v>42415</v>
      </c>
      <c r="G16" s="121" t="s">
        <v>112</v>
      </c>
      <c r="H16" s="121" t="s">
        <v>116</v>
      </c>
      <c r="I16" s="120">
        <v>0</v>
      </c>
      <c r="J16" s="120" t="s">
        <v>110</v>
      </c>
      <c r="K16" s="120">
        <v>2</v>
      </c>
      <c r="L16" s="120">
        <v>4</v>
      </c>
      <c r="M16" s="120" t="s">
        <v>110</v>
      </c>
      <c r="N16" s="120">
        <v>14</v>
      </c>
      <c r="O16" s="120">
        <v>1207</v>
      </c>
      <c r="P16" s="120" t="s">
        <v>110</v>
      </c>
      <c r="Q16" s="119">
        <v>1225</v>
      </c>
      <c r="U16" s="62" t="str">
        <f t="shared" si="0"/>
        <v/>
      </c>
      <c r="V16" s="224" t="str">
        <f t="shared" si="1"/>
        <v/>
      </c>
      <c r="W16" s="226" t="s">
        <v>22</v>
      </c>
    </row>
    <row r="17" spans="1:23" ht="12.95" customHeight="1" x14ac:dyDescent="0.2">
      <c r="A17" s="96">
        <v>2</v>
      </c>
      <c r="B17" s="148">
        <v>16</v>
      </c>
      <c r="C17" s="147" t="s">
        <v>113</v>
      </c>
      <c r="D17" s="146" t="str">
        <f>'lista startowa'!B24</f>
        <v>ORANGE LA</v>
      </c>
      <c r="E17" s="146" t="str">
        <f>'lista startowa'!B5</f>
        <v>BEMAR</v>
      </c>
      <c r="F17" s="145">
        <v>42415</v>
      </c>
      <c r="G17" s="144" t="s">
        <v>112</v>
      </c>
      <c r="H17" s="144" t="s">
        <v>116</v>
      </c>
      <c r="I17" s="143"/>
      <c r="J17" s="143" t="s">
        <v>110</v>
      </c>
      <c r="K17" s="143"/>
      <c r="L17" s="143"/>
      <c r="M17" s="143" t="s">
        <v>110</v>
      </c>
      <c r="N17" s="143"/>
      <c r="O17" s="143"/>
      <c r="P17" s="143" t="s">
        <v>110</v>
      </c>
      <c r="Q17" s="142"/>
      <c r="U17" s="62" t="str">
        <f t="shared" si="0"/>
        <v/>
      </c>
      <c r="V17" s="224" t="str">
        <f t="shared" si="1"/>
        <v/>
      </c>
      <c r="W17" s="226" t="s">
        <v>19</v>
      </c>
    </row>
    <row r="18" spans="1:23" ht="12.95" customHeight="1" x14ac:dyDescent="0.2">
      <c r="A18" s="96">
        <v>2</v>
      </c>
      <c r="B18" s="125">
        <v>17</v>
      </c>
      <c r="C18" s="124" t="s">
        <v>117</v>
      </c>
      <c r="D18" s="123" t="str">
        <f>'lista startowa'!B23</f>
        <v>RENOX</v>
      </c>
      <c r="E18" s="123" t="str">
        <f>'lista startowa'!B6</f>
        <v>BRACIA</v>
      </c>
      <c r="F18" s="122">
        <v>42415</v>
      </c>
      <c r="G18" s="121" t="s">
        <v>115</v>
      </c>
      <c r="H18" s="121" t="s">
        <v>116</v>
      </c>
      <c r="I18" s="120">
        <v>0</v>
      </c>
      <c r="J18" s="120" t="s">
        <v>110</v>
      </c>
      <c r="K18" s="120">
        <v>2</v>
      </c>
      <c r="L18" s="120">
        <v>8</v>
      </c>
      <c r="M18" s="120" t="s">
        <v>110</v>
      </c>
      <c r="N18" s="120">
        <v>10</v>
      </c>
      <c r="O18" s="120">
        <v>1195</v>
      </c>
      <c r="P18" s="120" t="s">
        <v>110</v>
      </c>
      <c r="Q18" s="119">
        <v>1273</v>
      </c>
      <c r="S18" s="134"/>
      <c r="U18" s="62" t="str">
        <f t="shared" si="0"/>
        <v/>
      </c>
      <c r="V18" s="224" t="str">
        <f t="shared" si="1"/>
        <v/>
      </c>
      <c r="W18" s="226" t="s">
        <v>23</v>
      </c>
    </row>
    <row r="19" spans="1:23" ht="12.95" customHeight="1" x14ac:dyDescent="0.2">
      <c r="A19" s="96">
        <v>2</v>
      </c>
      <c r="B19" s="148">
        <v>18</v>
      </c>
      <c r="C19" s="147" t="s">
        <v>113</v>
      </c>
      <c r="D19" s="146" t="str">
        <f>'lista startowa'!B22</f>
        <v>ORANGE DP</v>
      </c>
      <c r="E19" s="146" t="str">
        <f>'lista startowa'!B7</f>
        <v>DOMINO</v>
      </c>
      <c r="F19" s="145">
        <v>42415</v>
      </c>
      <c r="G19" s="144" t="s">
        <v>115</v>
      </c>
      <c r="H19" s="144" t="s">
        <v>116</v>
      </c>
      <c r="I19" s="143"/>
      <c r="J19" s="143" t="s">
        <v>110</v>
      </c>
      <c r="K19" s="143"/>
      <c r="L19" s="143"/>
      <c r="M19" s="143" t="s">
        <v>110</v>
      </c>
      <c r="N19" s="143"/>
      <c r="O19" s="143"/>
      <c r="P19" s="143" t="s">
        <v>110</v>
      </c>
      <c r="Q19" s="142"/>
      <c r="U19" s="62" t="str">
        <f t="shared" si="0"/>
        <v/>
      </c>
      <c r="V19" s="224" t="str">
        <f t="shared" si="1"/>
        <v/>
      </c>
      <c r="W19" s="226" t="s">
        <v>101</v>
      </c>
    </row>
    <row r="20" spans="1:23" ht="12.95" customHeight="1" x14ac:dyDescent="0.2">
      <c r="A20" s="96">
        <v>2</v>
      </c>
      <c r="B20" s="125">
        <v>19</v>
      </c>
      <c r="C20" s="124" t="s">
        <v>117</v>
      </c>
      <c r="D20" s="123" t="str">
        <f>'lista startowa'!B21</f>
        <v>NOWI</v>
      </c>
      <c r="E20" s="123" t="str">
        <f>'lista startowa'!B8</f>
        <v>FIERY TITANS</v>
      </c>
      <c r="F20" s="122">
        <v>42415</v>
      </c>
      <c r="G20" s="121" t="s">
        <v>115</v>
      </c>
      <c r="H20" s="121" t="s">
        <v>116</v>
      </c>
      <c r="I20" s="120">
        <v>0</v>
      </c>
      <c r="J20" s="120" t="s">
        <v>110</v>
      </c>
      <c r="K20" s="120">
        <v>2</v>
      </c>
      <c r="L20" s="120">
        <v>0</v>
      </c>
      <c r="M20" s="120" t="s">
        <v>110</v>
      </c>
      <c r="N20" s="120">
        <v>18</v>
      </c>
      <c r="O20" s="120">
        <v>858</v>
      </c>
      <c r="P20" s="120" t="s">
        <v>110</v>
      </c>
      <c r="Q20" s="119">
        <v>1367</v>
      </c>
      <c r="U20" s="62" t="str">
        <f t="shared" si="0"/>
        <v/>
      </c>
      <c r="V20" s="224" t="str">
        <f t="shared" si="1"/>
        <v/>
      </c>
      <c r="W20" s="226" t="s">
        <v>21</v>
      </c>
    </row>
    <row r="21" spans="1:23" ht="12.95" customHeight="1" x14ac:dyDescent="0.2">
      <c r="A21" s="96">
        <v>2</v>
      </c>
      <c r="B21" s="125">
        <v>20</v>
      </c>
      <c r="C21" s="124" t="s">
        <v>117</v>
      </c>
      <c r="D21" s="123" t="str">
        <f>'lista startowa'!B20</f>
        <v>ORANGE SK</v>
      </c>
      <c r="E21" s="123" t="str">
        <f>'lista startowa'!B9</f>
        <v>ENGLISH PERFECT</v>
      </c>
      <c r="F21" s="122">
        <v>42416</v>
      </c>
      <c r="G21" s="121" t="s">
        <v>112</v>
      </c>
      <c r="H21" s="121" t="s">
        <v>114</v>
      </c>
      <c r="I21" s="120">
        <v>0</v>
      </c>
      <c r="J21" s="120" t="s">
        <v>110</v>
      </c>
      <c r="K21" s="120">
        <v>2</v>
      </c>
      <c r="L21" s="120">
        <v>2</v>
      </c>
      <c r="M21" s="120" t="s">
        <v>110</v>
      </c>
      <c r="N21" s="120">
        <v>16</v>
      </c>
      <c r="O21" s="120">
        <v>1315</v>
      </c>
      <c r="P21" s="120" t="s">
        <v>110</v>
      </c>
      <c r="Q21" s="119">
        <v>1644</v>
      </c>
      <c r="R21" s="154"/>
      <c r="S21" s="153"/>
      <c r="U21" s="62" t="str">
        <f t="shared" si="0"/>
        <v/>
      </c>
      <c r="V21" s="224" t="str">
        <f t="shared" si="1"/>
        <v/>
      </c>
      <c r="W21" s="226" t="s">
        <v>15</v>
      </c>
    </row>
    <row r="22" spans="1:23" ht="12.95" customHeight="1" x14ac:dyDescent="0.2">
      <c r="A22" s="96">
        <v>2</v>
      </c>
      <c r="B22" s="125">
        <v>21</v>
      </c>
      <c r="C22" s="124" t="s">
        <v>117</v>
      </c>
      <c r="D22" s="123" t="str">
        <f>'lista startowa'!B19</f>
        <v>TENTEGOTEN</v>
      </c>
      <c r="E22" s="123" t="str">
        <f>'lista startowa'!B10</f>
        <v>KRZYNO1</v>
      </c>
      <c r="F22" s="122">
        <v>42416</v>
      </c>
      <c r="G22" s="121" t="s">
        <v>112</v>
      </c>
      <c r="H22" s="121" t="s">
        <v>114</v>
      </c>
      <c r="I22" s="120">
        <v>2</v>
      </c>
      <c r="J22" s="120" t="s">
        <v>110</v>
      </c>
      <c r="K22" s="120">
        <v>0</v>
      </c>
      <c r="L22" s="120">
        <v>16</v>
      </c>
      <c r="M22" s="120" t="s">
        <v>110</v>
      </c>
      <c r="N22" s="120">
        <v>2</v>
      </c>
      <c r="O22" s="120">
        <v>1270</v>
      </c>
      <c r="P22" s="120" t="s">
        <v>110</v>
      </c>
      <c r="Q22" s="119">
        <v>1054</v>
      </c>
      <c r="S22" s="134"/>
      <c r="U22" s="62" t="str">
        <f t="shared" si="0"/>
        <v/>
      </c>
      <c r="V22" s="224" t="str">
        <f t="shared" si="1"/>
        <v/>
      </c>
      <c r="W22" s="226" t="s">
        <v>2</v>
      </c>
    </row>
    <row r="23" spans="1:23" ht="12.95" customHeight="1" x14ac:dyDescent="0.2">
      <c r="A23" s="96">
        <v>2</v>
      </c>
      <c r="B23" s="125">
        <v>22</v>
      </c>
      <c r="C23" s="124" t="s">
        <v>117</v>
      </c>
      <c r="D23" s="123" t="str">
        <f>'lista startowa'!B18</f>
        <v>JAD</v>
      </c>
      <c r="E23" s="123" t="str">
        <f>'lista startowa'!B11</f>
        <v>BAUERS</v>
      </c>
      <c r="F23" s="122">
        <v>42416</v>
      </c>
      <c r="G23" s="121" t="s">
        <v>112</v>
      </c>
      <c r="H23" s="121" t="s">
        <v>114</v>
      </c>
      <c r="I23" s="120">
        <v>0</v>
      </c>
      <c r="J23" s="120" t="s">
        <v>110</v>
      </c>
      <c r="K23" s="120">
        <v>2</v>
      </c>
      <c r="L23" s="120">
        <v>4</v>
      </c>
      <c r="M23" s="120" t="s">
        <v>110</v>
      </c>
      <c r="N23" s="120">
        <v>14</v>
      </c>
      <c r="O23" s="120">
        <v>1225</v>
      </c>
      <c r="P23" s="120" t="s">
        <v>110</v>
      </c>
      <c r="Q23" s="119">
        <v>1316</v>
      </c>
      <c r="U23" s="62" t="str">
        <f t="shared" si="0"/>
        <v/>
      </c>
      <c r="V23" s="224" t="str">
        <f t="shared" si="1"/>
        <v/>
      </c>
      <c r="W23" s="226" t="s">
        <v>12</v>
      </c>
    </row>
    <row r="24" spans="1:23" ht="12.95" customHeight="1" x14ac:dyDescent="0.2">
      <c r="A24" s="96">
        <v>2</v>
      </c>
      <c r="B24" s="125">
        <v>23</v>
      </c>
      <c r="C24" s="124" t="s">
        <v>117</v>
      </c>
      <c r="D24" s="123" t="str">
        <f>'lista startowa'!B17</f>
        <v>ŁOSIE</v>
      </c>
      <c r="E24" s="123" t="str">
        <f>'lista startowa'!B12</f>
        <v>ONA I ON</v>
      </c>
      <c r="F24" s="122">
        <v>42416</v>
      </c>
      <c r="G24" s="121" t="s">
        <v>115</v>
      </c>
      <c r="H24" s="121" t="s">
        <v>114</v>
      </c>
      <c r="I24" s="120">
        <v>0</v>
      </c>
      <c r="J24" s="120" t="s">
        <v>110</v>
      </c>
      <c r="K24" s="120">
        <v>2</v>
      </c>
      <c r="L24" s="120">
        <v>2</v>
      </c>
      <c r="M24" s="120" t="s">
        <v>110</v>
      </c>
      <c r="N24" s="120">
        <v>16</v>
      </c>
      <c r="O24" s="120">
        <v>1014</v>
      </c>
      <c r="P24" s="120" t="s">
        <v>110</v>
      </c>
      <c r="Q24" s="119">
        <v>1338</v>
      </c>
      <c r="U24" s="62" t="str">
        <f t="shared" si="0"/>
        <v/>
      </c>
      <c r="V24" s="224" t="str">
        <f t="shared" si="1"/>
        <v/>
      </c>
      <c r="W24" s="226" t="s">
        <v>18</v>
      </c>
    </row>
    <row r="25" spans="1:23" ht="12.95" customHeight="1" x14ac:dyDescent="0.2">
      <c r="A25" s="96">
        <v>2</v>
      </c>
      <c r="B25" s="125">
        <v>24</v>
      </c>
      <c r="C25" s="124" t="s">
        <v>117</v>
      </c>
      <c r="D25" s="123" t="str">
        <f>'lista startowa'!B16</f>
        <v>RODZINKA</v>
      </c>
      <c r="E25" s="123" t="str">
        <f>'lista startowa'!B13</f>
        <v>SOWGR</v>
      </c>
      <c r="F25" s="122">
        <v>42416</v>
      </c>
      <c r="G25" s="121" t="s">
        <v>115</v>
      </c>
      <c r="H25" s="121" t="s">
        <v>114</v>
      </c>
      <c r="I25" s="120">
        <v>2</v>
      </c>
      <c r="J25" s="120" t="s">
        <v>110</v>
      </c>
      <c r="K25" s="120">
        <v>0</v>
      </c>
      <c r="L25" s="120">
        <v>12</v>
      </c>
      <c r="M25" s="120" t="s">
        <v>110</v>
      </c>
      <c r="N25" s="120">
        <v>6</v>
      </c>
      <c r="O25" s="120">
        <v>1364</v>
      </c>
      <c r="P25" s="120" t="s">
        <v>110</v>
      </c>
      <c r="Q25" s="119">
        <v>1179</v>
      </c>
      <c r="U25" s="62" t="str">
        <f t="shared" si="0"/>
        <v/>
      </c>
      <c r="V25" s="224" t="str">
        <f t="shared" si="1"/>
        <v/>
      </c>
      <c r="W25" s="226" t="s">
        <v>14</v>
      </c>
    </row>
    <row r="26" spans="1:23" ht="12.95" customHeight="1" x14ac:dyDescent="0.2">
      <c r="A26" s="96">
        <v>2</v>
      </c>
      <c r="B26" s="125">
        <v>25</v>
      </c>
      <c r="C26" s="124" t="s">
        <v>117</v>
      </c>
      <c r="D26" s="123" t="str">
        <f>'lista startowa'!B15</f>
        <v>TRZYSTU</v>
      </c>
      <c r="E26" s="123" t="str">
        <f>'lista startowa'!B26</f>
        <v>ADO</v>
      </c>
      <c r="F26" s="122">
        <v>42416</v>
      </c>
      <c r="G26" s="121" t="s">
        <v>115</v>
      </c>
      <c r="H26" s="121" t="s">
        <v>114</v>
      </c>
      <c r="I26" s="120">
        <v>2</v>
      </c>
      <c r="J26" s="120" t="s">
        <v>110</v>
      </c>
      <c r="K26" s="120">
        <v>0</v>
      </c>
      <c r="L26" s="120">
        <v>16</v>
      </c>
      <c r="M26" s="120" t="s">
        <v>110</v>
      </c>
      <c r="N26" s="120">
        <v>2</v>
      </c>
      <c r="O26" s="120">
        <v>1073</v>
      </c>
      <c r="P26" s="120" t="s">
        <v>110</v>
      </c>
      <c r="Q26" s="119">
        <v>654</v>
      </c>
      <c r="U26" s="62" t="str">
        <f t="shared" si="0"/>
        <v/>
      </c>
      <c r="V26" s="224" t="str">
        <f t="shared" si="1"/>
        <v/>
      </c>
      <c r="W26" s="226" t="s">
        <v>13</v>
      </c>
    </row>
    <row r="27" spans="1:23" ht="12.95" customHeight="1" thickBot="1" x14ac:dyDescent="0.25">
      <c r="A27" s="109">
        <v>2</v>
      </c>
      <c r="B27" s="105">
        <v>26</v>
      </c>
      <c r="C27" s="152" t="s">
        <v>117</v>
      </c>
      <c r="D27" s="151" t="str">
        <f>'lista startowa'!B14</f>
        <v>WIR</v>
      </c>
      <c r="E27" s="151" t="str">
        <f>'lista startowa'!B27</f>
        <v>WOLNY LOS</v>
      </c>
      <c r="F27" s="150">
        <v>42417</v>
      </c>
      <c r="G27" s="149" t="s">
        <v>112</v>
      </c>
      <c r="H27" s="149" t="s">
        <v>111</v>
      </c>
      <c r="I27" s="100"/>
      <c r="J27" s="100" t="s">
        <v>110</v>
      </c>
      <c r="K27" s="100"/>
      <c r="L27" s="100"/>
      <c r="M27" s="100" t="s">
        <v>110</v>
      </c>
      <c r="N27" s="100"/>
      <c r="O27" s="100"/>
      <c r="P27" s="100" t="s">
        <v>110</v>
      </c>
      <c r="Q27" s="99"/>
      <c r="U27" s="62" t="str">
        <f t="shared" si="0"/>
        <v/>
      </c>
      <c r="V27" s="224" t="str">
        <f t="shared" si="1"/>
        <v/>
      </c>
      <c r="W27" s="226" t="s">
        <v>130</v>
      </c>
    </row>
    <row r="28" spans="1:23" ht="12.95" customHeight="1" x14ac:dyDescent="0.2">
      <c r="A28" s="89">
        <v>3</v>
      </c>
      <c r="B28" s="133">
        <v>27</v>
      </c>
      <c r="C28" s="131" t="s">
        <v>117</v>
      </c>
      <c r="D28" s="130" t="str">
        <f>'lista startowa'!B2</f>
        <v>AMATORZY</v>
      </c>
      <c r="E28" s="130" t="str">
        <f>'lista startowa'!B4</f>
        <v>SEBADAR</v>
      </c>
      <c r="F28" s="129">
        <v>42429</v>
      </c>
      <c r="G28" s="128" t="s">
        <v>115</v>
      </c>
      <c r="H28" s="128" t="s">
        <v>116</v>
      </c>
      <c r="I28" s="127">
        <v>2</v>
      </c>
      <c r="J28" s="127" t="s">
        <v>110</v>
      </c>
      <c r="K28" s="127">
        <v>0</v>
      </c>
      <c r="L28" s="127">
        <v>14</v>
      </c>
      <c r="M28" s="127" t="s">
        <v>110</v>
      </c>
      <c r="N28" s="127">
        <v>4</v>
      </c>
      <c r="O28" s="127">
        <v>1150</v>
      </c>
      <c r="P28" s="127" t="s">
        <v>110</v>
      </c>
      <c r="Q28" s="126">
        <v>1118</v>
      </c>
      <c r="U28" s="62" t="str">
        <f t="shared" si="0"/>
        <v/>
      </c>
      <c r="V28" s="224" t="str">
        <f t="shared" si="1"/>
        <v/>
      </c>
      <c r="W28" s="227"/>
    </row>
    <row r="29" spans="1:23" ht="12.95" customHeight="1" x14ac:dyDescent="0.2">
      <c r="A29" s="81">
        <v>3</v>
      </c>
      <c r="B29" s="148">
        <v>28</v>
      </c>
      <c r="C29" s="147" t="s">
        <v>113</v>
      </c>
      <c r="D29" s="146" t="str">
        <f>'lista startowa'!B3</f>
        <v>PĄCZUSIE</v>
      </c>
      <c r="E29" s="146" t="str">
        <f>'lista startowa'!B5</f>
        <v>BEMAR</v>
      </c>
      <c r="F29" s="145">
        <v>42429</v>
      </c>
      <c r="G29" s="144" t="s">
        <v>112</v>
      </c>
      <c r="H29" s="144" t="s">
        <v>116</v>
      </c>
      <c r="I29" s="143"/>
      <c r="J29" s="143" t="s">
        <v>110</v>
      </c>
      <c r="K29" s="143"/>
      <c r="L29" s="143"/>
      <c r="M29" s="143" t="s">
        <v>110</v>
      </c>
      <c r="N29" s="143"/>
      <c r="O29" s="143"/>
      <c r="P29" s="143" t="s">
        <v>110</v>
      </c>
      <c r="Q29" s="142"/>
      <c r="S29" s="134"/>
      <c r="U29" s="62" t="str">
        <f t="shared" si="0"/>
        <v/>
      </c>
      <c r="V29" s="224" t="str">
        <f t="shared" si="1"/>
        <v/>
      </c>
      <c r="W29" s="227"/>
    </row>
    <row r="30" spans="1:23" ht="12.95" customHeight="1" x14ac:dyDescent="0.2">
      <c r="A30" s="81">
        <v>3</v>
      </c>
      <c r="B30" s="125">
        <v>29</v>
      </c>
      <c r="C30" s="124" t="s">
        <v>117</v>
      </c>
      <c r="D30" s="123" t="str">
        <f>'lista startowa'!B6</f>
        <v>BRACIA</v>
      </c>
      <c r="E30" s="123" t="str">
        <f>'lista startowa'!B25</f>
        <v>PAULGREKO</v>
      </c>
      <c r="F30" s="122">
        <v>42429</v>
      </c>
      <c r="G30" s="121" t="s">
        <v>112</v>
      </c>
      <c r="H30" s="121" t="s">
        <v>116</v>
      </c>
      <c r="I30" s="120">
        <v>2</v>
      </c>
      <c r="J30" s="120" t="s">
        <v>110</v>
      </c>
      <c r="K30" s="120">
        <v>0</v>
      </c>
      <c r="L30" s="120">
        <v>18</v>
      </c>
      <c r="M30" s="120" t="s">
        <v>110</v>
      </c>
      <c r="N30" s="120">
        <v>0</v>
      </c>
      <c r="O30" s="120">
        <v>1393</v>
      </c>
      <c r="P30" s="120" t="s">
        <v>110</v>
      </c>
      <c r="Q30" s="119">
        <v>1181</v>
      </c>
      <c r="S30" s="134"/>
      <c r="U30" s="62" t="str">
        <f t="shared" si="0"/>
        <v/>
      </c>
      <c r="V30" s="224" t="str">
        <f t="shared" si="1"/>
        <v/>
      </c>
    </row>
    <row r="31" spans="1:23" ht="12.95" customHeight="1" x14ac:dyDescent="0.2">
      <c r="A31" s="81">
        <v>3</v>
      </c>
      <c r="B31" s="125">
        <v>30</v>
      </c>
      <c r="C31" s="124" t="s">
        <v>117</v>
      </c>
      <c r="D31" s="123" t="str">
        <f>'lista startowa'!B7</f>
        <v>DOMINO</v>
      </c>
      <c r="E31" s="123" t="str">
        <f>'lista startowa'!B24</f>
        <v>ORANGE LA</v>
      </c>
      <c r="F31" s="122">
        <v>42429</v>
      </c>
      <c r="G31" s="121" t="s">
        <v>115</v>
      </c>
      <c r="H31" s="121" t="s">
        <v>116</v>
      </c>
      <c r="I31" s="120">
        <v>2</v>
      </c>
      <c r="J31" s="120" t="s">
        <v>110</v>
      </c>
      <c r="K31" s="120">
        <v>0</v>
      </c>
      <c r="L31" s="120">
        <v>10</v>
      </c>
      <c r="M31" s="120" t="s">
        <v>110</v>
      </c>
      <c r="N31" s="120">
        <v>8</v>
      </c>
      <c r="O31" s="120">
        <v>1332</v>
      </c>
      <c r="P31" s="120" t="s">
        <v>110</v>
      </c>
      <c r="Q31" s="119">
        <v>1223</v>
      </c>
      <c r="U31" s="62" t="str">
        <f t="shared" si="0"/>
        <v/>
      </c>
      <c r="V31" s="224" t="str">
        <f t="shared" si="1"/>
        <v/>
      </c>
    </row>
    <row r="32" spans="1:23" ht="12.95" customHeight="1" x14ac:dyDescent="0.2">
      <c r="A32" s="81">
        <v>3</v>
      </c>
      <c r="B32" s="125">
        <v>31</v>
      </c>
      <c r="C32" s="124" t="s">
        <v>117</v>
      </c>
      <c r="D32" s="123" t="str">
        <f>'lista startowa'!B8</f>
        <v>FIERY TITANS</v>
      </c>
      <c r="E32" s="123" t="str">
        <f>'lista startowa'!B23</f>
        <v>RENOX</v>
      </c>
      <c r="F32" s="122">
        <v>42429</v>
      </c>
      <c r="G32" s="121" t="s">
        <v>115</v>
      </c>
      <c r="H32" s="121" t="s">
        <v>116</v>
      </c>
      <c r="I32" s="120">
        <v>2</v>
      </c>
      <c r="J32" s="120" t="s">
        <v>110</v>
      </c>
      <c r="K32" s="120">
        <v>0</v>
      </c>
      <c r="L32" s="120">
        <v>14</v>
      </c>
      <c r="M32" s="120" t="s">
        <v>110</v>
      </c>
      <c r="N32" s="120">
        <v>4</v>
      </c>
      <c r="O32" s="120">
        <v>1392</v>
      </c>
      <c r="P32" s="120" t="s">
        <v>110</v>
      </c>
      <c r="Q32" s="119">
        <v>1141</v>
      </c>
      <c r="U32" s="62" t="str">
        <f t="shared" si="0"/>
        <v/>
      </c>
      <c r="V32" s="224" t="str">
        <f t="shared" si="1"/>
        <v/>
      </c>
    </row>
    <row r="33" spans="1:22" ht="12.95" customHeight="1" x14ac:dyDescent="0.2">
      <c r="A33" s="81">
        <v>3</v>
      </c>
      <c r="B33" s="125">
        <v>32</v>
      </c>
      <c r="C33" s="124" t="s">
        <v>117</v>
      </c>
      <c r="D33" s="123" t="str">
        <f>'lista startowa'!B9</f>
        <v>ENGLISH PERFECT</v>
      </c>
      <c r="E33" s="123" t="str">
        <f>'lista startowa'!B22</f>
        <v>ORANGE DP</v>
      </c>
      <c r="F33" s="122">
        <v>42429</v>
      </c>
      <c r="G33" s="121" t="s">
        <v>115</v>
      </c>
      <c r="H33" s="121" t="s">
        <v>116</v>
      </c>
      <c r="I33" s="120">
        <v>2</v>
      </c>
      <c r="J33" s="120" t="s">
        <v>110</v>
      </c>
      <c r="K33" s="120">
        <v>0</v>
      </c>
      <c r="L33" s="120">
        <v>13</v>
      </c>
      <c r="M33" s="120" t="s">
        <v>110</v>
      </c>
      <c r="N33" s="120">
        <v>5</v>
      </c>
      <c r="O33" s="120">
        <v>1513</v>
      </c>
      <c r="P33" s="120" t="s">
        <v>110</v>
      </c>
      <c r="Q33" s="119">
        <v>1339</v>
      </c>
      <c r="U33" s="62" t="str">
        <f t="shared" si="0"/>
        <v/>
      </c>
      <c r="V33" s="224" t="str">
        <f t="shared" si="1"/>
        <v/>
      </c>
    </row>
    <row r="34" spans="1:22" ht="12.95" customHeight="1" x14ac:dyDescent="0.2">
      <c r="A34" s="81">
        <v>3</v>
      </c>
      <c r="B34" s="125">
        <v>33</v>
      </c>
      <c r="C34" s="124" t="s">
        <v>117</v>
      </c>
      <c r="D34" s="123" t="str">
        <f>'lista startowa'!B10</f>
        <v>KRZYNO1</v>
      </c>
      <c r="E34" s="123" t="str">
        <f>'lista startowa'!B21</f>
        <v>NOWI</v>
      </c>
      <c r="F34" s="122">
        <v>42430</v>
      </c>
      <c r="G34" s="121" t="s">
        <v>112</v>
      </c>
      <c r="H34" s="121" t="s">
        <v>114</v>
      </c>
      <c r="I34" s="120">
        <v>2</v>
      </c>
      <c r="J34" s="120" t="s">
        <v>110</v>
      </c>
      <c r="K34" s="120">
        <v>0</v>
      </c>
      <c r="L34" s="120">
        <v>14</v>
      </c>
      <c r="M34" s="120" t="s">
        <v>110</v>
      </c>
      <c r="N34" s="120">
        <v>4</v>
      </c>
      <c r="O34" s="120">
        <v>1004</v>
      </c>
      <c r="P34" s="120" t="s">
        <v>110</v>
      </c>
      <c r="Q34" s="119">
        <v>905</v>
      </c>
      <c r="U34" s="62" t="str">
        <f t="shared" si="0"/>
        <v/>
      </c>
      <c r="V34" s="224" t="str">
        <f t="shared" si="1"/>
        <v/>
      </c>
    </row>
    <row r="35" spans="1:22" ht="12.95" customHeight="1" x14ac:dyDescent="0.2">
      <c r="A35" s="81">
        <v>3</v>
      </c>
      <c r="B35" s="125">
        <v>34</v>
      </c>
      <c r="C35" s="124" t="s">
        <v>117</v>
      </c>
      <c r="D35" s="123" t="str">
        <f>'lista startowa'!B11</f>
        <v>BAUERS</v>
      </c>
      <c r="E35" s="123" t="str">
        <f>'lista startowa'!B20</f>
        <v>ORANGE SK</v>
      </c>
      <c r="F35" s="122">
        <v>42430</v>
      </c>
      <c r="G35" s="121" t="s">
        <v>112</v>
      </c>
      <c r="H35" s="121" t="s">
        <v>114</v>
      </c>
      <c r="I35" s="120">
        <v>0</v>
      </c>
      <c r="J35" s="120" t="s">
        <v>110</v>
      </c>
      <c r="K35" s="120">
        <v>2</v>
      </c>
      <c r="L35" s="120">
        <v>4</v>
      </c>
      <c r="M35" s="120" t="s">
        <v>110</v>
      </c>
      <c r="N35" s="120">
        <v>14</v>
      </c>
      <c r="O35" s="120">
        <v>1341</v>
      </c>
      <c r="P35" s="120" t="s">
        <v>110</v>
      </c>
      <c r="Q35" s="119">
        <v>1430</v>
      </c>
      <c r="U35" s="62" t="str">
        <f t="shared" si="0"/>
        <v/>
      </c>
      <c r="V35" s="224" t="str">
        <f t="shared" si="1"/>
        <v/>
      </c>
    </row>
    <row r="36" spans="1:22" ht="12.95" customHeight="1" x14ac:dyDescent="0.2">
      <c r="A36" s="81">
        <v>3</v>
      </c>
      <c r="B36" s="125">
        <v>35</v>
      </c>
      <c r="C36" s="124" t="s">
        <v>117</v>
      </c>
      <c r="D36" s="123" t="str">
        <f>'lista startowa'!B12</f>
        <v>ONA I ON</v>
      </c>
      <c r="E36" s="123" t="str">
        <f>'lista startowa'!B19</f>
        <v>TENTEGOTEN</v>
      </c>
      <c r="F36" s="122">
        <v>42430</v>
      </c>
      <c r="G36" s="121" t="s">
        <v>112</v>
      </c>
      <c r="H36" s="121" t="s">
        <v>114</v>
      </c>
      <c r="I36" s="120">
        <v>2</v>
      </c>
      <c r="J36" s="120" t="s">
        <v>110</v>
      </c>
      <c r="K36" s="120">
        <v>0</v>
      </c>
      <c r="L36" s="120">
        <v>12</v>
      </c>
      <c r="M36" s="120" t="s">
        <v>110</v>
      </c>
      <c r="N36" s="120">
        <v>6</v>
      </c>
      <c r="O36" s="120">
        <v>1294</v>
      </c>
      <c r="P36" s="120" t="s">
        <v>110</v>
      </c>
      <c r="Q36" s="119">
        <v>1278</v>
      </c>
      <c r="U36" s="62" t="str">
        <f t="shared" si="0"/>
        <v/>
      </c>
      <c r="V36" s="224" t="str">
        <f t="shared" si="1"/>
        <v/>
      </c>
    </row>
    <row r="37" spans="1:22" ht="12.95" customHeight="1" x14ac:dyDescent="0.2">
      <c r="A37" s="81">
        <v>3</v>
      </c>
      <c r="B37" s="125">
        <v>36</v>
      </c>
      <c r="C37" s="124" t="s">
        <v>117</v>
      </c>
      <c r="D37" s="123" t="str">
        <f>'lista startowa'!B13</f>
        <v>SOWGR</v>
      </c>
      <c r="E37" s="123" t="str">
        <f>'lista startowa'!B18</f>
        <v>JAD</v>
      </c>
      <c r="F37" s="122">
        <v>42430</v>
      </c>
      <c r="G37" s="121" t="s">
        <v>115</v>
      </c>
      <c r="H37" s="121" t="s">
        <v>114</v>
      </c>
      <c r="I37" s="120">
        <v>2</v>
      </c>
      <c r="J37" s="120" t="s">
        <v>110</v>
      </c>
      <c r="K37" s="120">
        <v>0</v>
      </c>
      <c r="L37" s="120">
        <v>15</v>
      </c>
      <c r="M37" s="120" t="s">
        <v>110</v>
      </c>
      <c r="N37" s="120">
        <v>3</v>
      </c>
      <c r="O37" s="120">
        <v>1161</v>
      </c>
      <c r="P37" s="120" t="s">
        <v>110</v>
      </c>
      <c r="Q37" s="119">
        <v>1086</v>
      </c>
      <c r="U37" s="62" t="str">
        <f t="shared" si="0"/>
        <v/>
      </c>
      <c r="V37" s="224" t="str">
        <f t="shared" si="1"/>
        <v/>
      </c>
    </row>
    <row r="38" spans="1:22" ht="12.95" customHeight="1" x14ac:dyDescent="0.2">
      <c r="A38" s="81">
        <v>3</v>
      </c>
      <c r="B38" s="125">
        <v>37</v>
      </c>
      <c r="C38" s="124" t="s">
        <v>117</v>
      </c>
      <c r="D38" s="123" t="str">
        <f>'lista startowa'!B26</f>
        <v>ADO</v>
      </c>
      <c r="E38" s="123" t="str">
        <f>'lista startowa'!B17</f>
        <v>ŁOSIE</v>
      </c>
      <c r="F38" s="122">
        <v>42430</v>
      </c>
      <c r="G38" s="121" t="s">
        <v>115</v>
      </c>
      <c r="H38" s="121" t="s">
        <v>114</v>
      </c>
      <c r="I38" s="120">
        <v>0</v>
      </c>
      <c r="J38" s="120" t="s">
        <v>110</v>
      </c>
      <c r="K38" s="120">
        <v>2</v>
      </c>
      <c r="L38" s="120">
        <v>2</v>
      </c>
      <c r="M38" s="120" t="s">
        <v>110</v>
      </c>
      <c r="N38" s="120">
        <v>16</v>
      </c>
      <c r="O38" s="120">
        <v>729</v>
      </c>
      <c r="P38" s="120" t="s">
        <v>110</v>
      </c>
      <c r="Q38" s="119">
        <v>1028</v>
      </c>
      <c r="U38" s="62" t="str">
        <f t="shared" si="0"/>
        <v/>
      </c>
      <c r="V38" s="224" t="str">
        <f t="shared" si="1"/>
        <v/>
      </c>
    </row>
    <row r="39" spans="1:22" ht="12.95" customHeight="1" x14ac:dyDescent="0.2">
      <c r="A39" s="81">
        <v>3</v>
      </c>
      <c r="B39" s="125">
        <v>38</v>
      </c>
      <c r="C39" s="124" t="s">
        <v>117</v>
      </c>
      <c r="D39" s="123" t="str">
        <f>'lista startowa'!B27</f>
        <v>WOLNY LOS</v>
      </c>
      <c r="E39" s="123" t="str">
        <f>'lista startowa'!B16</f>
        <v>RODZINKA</v>
      </c>
      <c r="F39" s="122">
        <v>42430</v>
      </c>
      <c r="G39" s="121" t="s">
        <v>115</v>
      </c>
      <c r="H39" s="121" t="s">
        <v>114</v>
      </c>
      <c r="I39" s="120"/>
      <c r="J39" s="120" t="s">
        <v>110</v>
      </c>
      <c r="K39" s="120"/>
      <c r="L39" s="120"/>
      <c r="M39" s="120" t="s">
        <v>110</v>
      </c>
      <c r="N39" s="120"/>
      <c r="O39" s="120"/>
      <c r="P39" s="120" t="s">
        <v>110</v>
      </c>
      <c r="Q39" s="119"/>
      <c r="U39" s="62" t="str">
        <f t="shared" si="0"/>
        <v/>
      </c>
      <c r="V39" s="224" t="str">
        <f t="shared" si="1"/>
        <v/>
      </c>
    </row>
    <row r="40" spans="1:22" ht="12.95" customHeight="1" thickBot="1" x14ac:dyDescent="0.25">
      <c r="A40" s="73">
        <v>3</v>
      </c>
      <c r="B40" s="141">
        <v>39</v>
      </c>
      <c r="C40" s="140" t="s">
        <v>113</v>
      </c>
      <c r="D40" s="139" t="str">
        <f>'lista startowa'!B15</f>
        <v>TRZYSTU</v>
      </c>
      <c r="E40" s="139" t="str">
        <f>'lista startowa'!B14</f>
        <v>WIR</v>
      </c>
      <c r="F40" s="138">
        <v>42431</v>
      </c>
      <c r="G40" s="137" t="s">
        <v>112</v>
      </c>
      <c r="H40" s="137" t="s">
        <v>111</v>
      </c>
      <c r="I40" s="136"/>
      <c r="J40" s="136" t="s">
        <v>110</v>
      </c>
      <c r="K40" s="136"/>
      <c r="L40" s="136"/>
      <c r="M40" s="136" t="s">
        <v>110</v>
      </c>
      <c r="N40" s="136"/>
      <c r="O40" s="136"/>
      <c r="P40" s="136" t="s">
        <v>110</v>
      </c>
      <c r="Q40" s="135"/>
      <c r="S40" s="134"/>
      <c r="U40" s="62" t="str">
        <f t="shared" si="0"/>
        <v/>
      </c>
      <c r="V40" s="224" t="str">
        <f t="shared" si="1"/>
        <v/>
      </c>
    </row>
    <row r="41" spans="1:22" ht="12.95" customHeight="1" x14ac:dyDescent="0.2">
      <c r="A41" s="98">
        <v>4</v>
      </c>
      <c r="B41" s="132">
        <v>40</v>
      </c>
      <c r="C41" s="131" t="s">
        <v>117</v>
      </c>
      <c r="D41" s="130" t="str">
        <f>'lista startowa'!B2</f>
        <v>AMATORZY</v>
      </c>
      <c r="E41" s="130" t="str">
        <f>'lista startowa'!B5</f>
        <v>BEMAR</v>
      </c>
      <c r="F41" s="129">
        <v>42443</v>
      </c>
      <c r="G41" s="128" t="s">
        <v>112</v>
      </c>
      <c r="H41" s="128" t="s">
        <v>116</v>
      </c>
      <c r="I41" s="127">
        <v>2</v>
      </c>
      <c r="J41" s="127" t="s">
        <v>110</v>
      </c>
      <c r="K41" s="127">
        <v>0</v>
      </c>
      <c r="L41" s="127">
        <v>12</v>
      </c>
      <c r="M41" s="127" t="s">
        <v>110</v>
      </c>
      <c r="N41" s="127">
        <v>6</v>
      </c>
      <c r="O41" s="127">
        <v>1075</v>
      </c>
      <c r="P41" s="127" t="s">
        <v>110</v>
      </c>
      <c r="Q41" s="126">
        <v>955</v>
      </c>
      <c r="U41" s="62" t="str">
        <f t="shared" si="0"/>
        <v/>
      </c>
      <c r="V41" s="224" t="str">
        <f t="shared" si="1"/>
        <v/>
      </c>
    </row>
    <row r="42" spans="1:22" ht="12.95" customHeight="1" x14ac:dyDescent="0.2">
      <c r="A42" s="96">
        <v>4</v>
      </c>
      <c r="B42" s="148">
        <v>41</v>
      </c>
      <c r="C42" s="147" t="s">
        <v>113</v>
      </c>
      <c r="D42" s="146" t="str">
        <f>'lista startowa'!B4</f>
        <v>SEBADAR</v>
      </c>
      <c r="E42" s="146" t="str">
        <f>'lista startowa'!B6</f>
        <v>BRACIA</v>
      </c>
      <c r="F42" s="145">
        <v>42443</v>
      </c>
      <c r="G42" s="144" t="s">
        <v>115</v>
      </c>
      <c r="H42" s="144" t="s">
        <v>116</v>
      </c>
      <c r="I42" s="143"/>
      <c r="J42" s="143" t="s">
        <v>110</v>
      </c>
      <c r="K42" s="143"/>
      <c r="L42" s="143"/>
      <c r="M42" s="143" t="s">
        <v>110</v>
      </c>
      <c r="N42" s="143"/>
      <c r="O42" s="143"/>
      <c r="P42" s="143" t="s">
        <v>110</v>
      </c>
      <c r="Q42" s="142"/>
      <c r="U42" s="62" t="str">
        <f t="shared" si="0"/>
        <v/>
      </c>
      <c r="V42" s="224" t="str">
        <f t="shared" si="1"/>
        <v/>
      </c>
    </row>
    <row r="43" spans="1:22" ht="12.95" customHeight="1" x14ac:dyDescent="0.2">
      <c r="A43" s="96">
        <v>4</v>
      </c>
      <c r="B43" s="125">
        <v>42</v>
      </c>
      <c r="C43" s="124" t="s">
        <v>117</v>
      </c>
      <c r="D43" s="123" t="str">
        <f>'lista startowa'!B3</f>
        <v>PĄCZUSIE</v>
      </c>
      <c r="E43" s="123" t="str">
        <f>'lista startowa'!B7</f>
        <v>DOMINO</v>
      </c>
      <c r="F43" s="122">
        <v>42443</v>
      </c>
      <c r="G43" s="121" t="s">
        <v>112</v>
      </c>
      <c r="H43" s="121" t="s">
        <v>116</v>
      </c>
      <c r="I43" s="120">
        <v>0</v>
      </c>
      <c r="J43" s="120" t="s">
        <v>110</v>
      </c>
      <c r="K43" s="120">
        <v>2</v>
      </c>
      <c r="L43" s="120">
        <v>2</v>
      </c>
      <c r="M43" s="120" t="s">
        <v>110</v>
      </c>
      <c r="N43" s="120">
        <v>16</v>
      </c>
      <c r="O43" s="120">
        <v>1048</v>
      </c>
      <c r="P43" s="120" t="s">
        <v>110</v>
      </c>
      <c r="Q43" s="119">
        <v>1255</v>
      </c>
      <c r="U43" s="62" t="str">
        <f t="shared" si="0"/>
        <v/>
      </c>
      <c r="V43" s="224" t="str">
        <f t="shared" si="1"/>
        <v/>
      </c>
    </row>
    <row r="44" spans="1:22" ht="12.95" customHeight="1" x14ac:dyDescent="0.2">
      <c r="A44" s="96">
        <v>4</v>
      </c>
      <c r="B44" s="148">
        <v>43</v>
      </c>
      <c r="C44" s="147" t="s">
        <v>113</v>
      </c>
      <c r="D44" s="146" t="str">
        <f>'lista startowa'!B25</f>
        <v>PAULGREKO</v>
      </c>
      <c r="E44" s="146" t="str">
        <f>'lista startowa'!B8</f>
        <v>FIERY TITANS</v>
      </c>
      <c r="F44" s="145">
        <v>42443</v>
      </c>
      <c r="G44" s="144" t="s">
        <v>115</v>
      </c>
      <c r="H44" s="144" t="s">
        <v>116</v>
      </c>
      <c r="I44" s="143"/>
      <c r="J44" s="143" t="s">
        <v>110</v>
      </c>
      <c r="K44" s="143"/>
      <c r="L44" s="143"/>
      <c r="M44" s="143" t="s">
        <v>110</v>
      </c>
      <c r="N44" s="143"/>
      <c r="O44" s="143"/>
      <c r="P44" s="143" t="s">
        <v>110</v>
      </c>
      <c r="Q44" s="142"/>
      <c r="U44" s="62" t="str">
        <f t="shared" si="0"/>
        <v/>
      </c>
      <c r="V44" s="224" t="str">
        <f t="shared" si="1"/>
        <v/>
      </c>
    </row>
    <row r="45" spans="1:22" ht="12.95" customHeight="1" x14ac:dyDescent="0.2">
      <c r="A45" s="96">
        <v>4</v>
      </c>
      <c r="B45" s="125">
        <v>44</v>
      </c>
      <c r="C45" s="124" t="s">
        <v>117</v>
      </c>
      <c r="D45" s="123" t="str">
        <f>'lista startowa'!B24</f>
        <v>ORANGE LA</v>
      </c>
      <c r="E45" s="123" t="str">
        <f>'lista startowa'!B9</f>
        <v>ENGLISH PERFECT</v>
      </c>
      <c r="F45" s="122">
        <v>42443</v>
      </c>
      <c r="G45" s="121" t="s">
        <v>115</v>
      </c>
      <c r="H45" s="121" t="s">
        <v>116</v>
      </c>
      <c r="I45" s="120">
        <v>0</v>
      </c>
      <c r="J45" s="120" t="s">
        <v>110</v>
      </c>
      <c r="K45" s="120">
        <v>2</v>
      </c>
      <c r="L45" s="120">
        <v>1</v>
      </c>
      <c r="M45" s="120" t="s">
        <v>110</v>
      </c>
      <c r="N45" s="120">
        <v>17</v>
      </c>
      <c r="O45" s="120">
        <v>896</v>
      </c>
      <c r="P45" s="120" t="s">
        <v>110</v>
      </c>
      <c r="Q45" s="119">
        <v>1371</v>
      </c>
      <c r="U45" s="62" t="str">
        <f t="shared" si="0"/>
        <v/>
      </c>
      <c r="V45" s="224" t="str">
        <f t="shared" si="1"/>
        <v/>
      </c>
    </row>
    <row r="46" spans="1:22" ht="12.95" customHeight="1" x14ac:dyDescent="0.2">
      <c r="A46" s="96">
        <v>4</v>
      </c>
      <c r="B46" s="125">
        <v>45</v>
      </c>
      <c r="C46" s="124" t="s">
        <v>117</v>
      </c>
      <c r="D46" s="123" t="str">
        <f>'lista startowa'!B23</f>
        <v>RENOX</v>
      </c>
      <c r="E46" s="123" t="str">
        <f>'lista startowa'!B10</f>
        <v>KRZYNO1</v>
      </c>
      <c r="F46" s="122">
        <v>42443</v>
      </c>
      <c r="G46" s="121" t="s">
        <v>115</v>
      </c>
      <c r="H46" s="121" t="s">
        <v>116</v>
      </c>
      <c r="I46" s="120">
        <v>2</v>
      </c>
      <c r="J46" s="120" t="s">
        <v>110</v>
      </c>
      <c r="K46" s="120">
        <v>0</v>
      </c>
      <c r="L46" s="120">
        <v>10</v>
      </c>
      <c r="M46" s="120" t="s">
        <v>110</v>
      </c>
      <c r="N46" s="120">
        <v>8</v>
      </c>
      <c r="O46" s="120">
        <v>1114</v>
      </c>
      <c r="P46" s="120" t="s">
        <v>110</v>
      </c>
      <c r="Q46" s="119">
        <v>1098</v>
      </c>
      <c r="U46" s="62" t="str">
        <f t="shared" si="0"/>
        <v/>
      </c>
      <c r="V46" s="224" t="str">
        <f t="shared" si="1"/>
        <v/>
      </c>
    </row>
    <row r="47" spans="1:22" ht="12.95" customHeight="1" x14ac:dyDescent="0.2">
      <c r="A47" s="96">
        <v>4</v>
      </c>
      <c r="B47" s="125">
        <v>46</v>
      </c>
      <c r="C47" s="124" t="s">
        <v>117</v>
      </c>
      <c r="D47" s="123" t="str">
        <f>'lista startowa'!B22</f>
        <v>ORANGE DP</v>
      </c>
      <c r="E47" s="123" t="str">
        <f>'lista startowa'!B11</f>
        <v>BAUERS</v>
      </c>
      <c r="F47" s="122">
        <v>42443</v>
      </c>
      <c r="G47" s="121" t="s">
        <v>112</v>
      </c>
      <c r="H47" s="121" t="s">
        <v>114</v>
      </c>
      <c r="I47" s="120">
        <v>0</v>
      </c>
      <c r="J47" s="120" t="s">
        <v>110</v>
      </c>
      <c r="K47" s="120">
        <v>2</v>
      </c>
      <c r="L47" s="120">
        <v>6</v>
      </c>
      <c r="M47" s="120" t="s">
        <v>110</v>
      </c>
      <c r="N47" s="120">
        <v>12</v>
      </c>
      <c r="O47" s="120">
        <v>1351</v>
      </c>
      <c r="P47" s="120" t="s">
        <v>110</v>
      </c>
      <c r="Q47" s="119">
        <v>1417</v>
      </c>
      <c r="U47" s="62" t="str">
        <f t="shared" si="0"/>
        <v/>
      </c>
      <c r="V47" s="224" t="str">
        <f t="shared" si="1"/>
        <v/>
      </c>
    </row>
    <row r="48" spans="1:22" ht="12.95" customHeight="1" x14ac:dyDescent="0.2">
      <c r="A48" s="96">
        <v>4</v>
      </c>
      <c r="B48" s="125">
        <v>47</v>
      </c>
      <c r="C48" s="124" t="s">
        <v>117</v>
      </c>
      <c r="D48" s="123" t="str">
        <f>'lista startowa'!B21</f>
        <v>NOWI</v>
      </c>
      <c r="E48" s="123" t="str">
        <f>'lista startowa'!B12</f>
        <v>ONA I ON</v>
      </c>
      <c r="F48" s="122">
        <v>42444</v>
      </c>
      <c r="G48" s="121" t="s">
        <v>112</v>
      </c>
      <c r="H48" s="121" t="s">
        <v>114</v>
      </c>
      <c r="I48" s="120">
        <v>0</v>
      </c>
      <c r="J48" s="120" t="s">
        <v>110</v>
      </c>
      <c r="K48" s="120">
        <v>2</v>
      </c>
      <c r="L48" s="120">
        <v>2</v>
      </c>
      <c r="M48" s="120" t="s">
        <v>110</v>
      </c>
      <c r="N48" s="120">
        <v>18</v>
      </c>
      <c r="O48" s="120">
        <v>1169</v>
      </c>
      <c r="P48" s="120" t="s">
        <v>110</v>
      </c>
      <c r="Q48" s="119">
        <v>1315</v>
      </c>
      <c r="U48" s="62" t="str">
        <f t="shared" si="0"/>
        <v/>
      </c>
      <c r="V48" s="224" t="str">
        <f t="shared" si="1"/>
        <v/>
      </c>
    </row>
    <row r="49" spans="1:22" ht="12.95" customHeight="1" x14ac:dyDescent="0.2">
      <c r="A49" s="96">
        <v>4</v>
      </c>
      <c r="B49" s="125">
        <v>48</v>
      </c>
      <c r="C49" s="124" t="s">
        <v>117</v>
      </c>
      <c r="D49" s="123" t="str">
        <f>'lista startowa'!B20</f>
        <v>ORANGE SK</v>
      </c>
      <c r="E49" s="123" t="str">
        <f>'lista startowa'!B13</f>
        <v>SOWGR</v>
      </c>
      <c r="F49" s="122">
        <v>42444</v>
      </c>
      <c r="G49" s="121" t="s">
        <v>112</v>
      </c>
      <c r="H49" s="121" t="s">
        <v>114</v>
      </c>
      <c r="I49" s="120">
        <v>2</v>
      </c>
      <c r="J49" s="120" t="s">
        <v>110</v>
      </c>
      <c r="K49" s="120">
        <v>0</v>
      </c>
      <c r="L49" s="120">
        <v>14</v>
      </c>
      <c r="M49" s="120" t="s">
        <v>110</v>
      </c>
      <c r="N49" s="120">
        <v>4</v>
      </c>
      <c r="O49" s="120">
        <v>1384</v>
      </c>
      <c r="P49" s="120" t="s">
        <v>110</v>
      </c>
      <c r="Q49" s="119">
        <v>1230</v>
      </c>
      <c r="U49" s="62" t="str">
        <f t="shared" si="0"/>
        <v/>
      </c>
      <c r="V49" s="224" t="str">
        <f t="shared" si="1"/>
        <v/>
      </c>
    </row>
    <row r="50" spans="1:22" ht="12.95" customHeight="1" x14ac:dyDescent="0.2">
      <c r="A50" s="96">
        <v>4</v>
      </c>
      <c r="B50" s="125">
        <v>49</v>
      </c>
      <c r="C50" s="124" t="s">
        <v>117</v>
      </c>
      <c r="D50" s="123" t="str">
        <f>'lista startowa'!B19</f>
        <v>TENTEGOTEN</v>
      </c>
      <c r="E50" s="123" t="str">
        <f>'lista startowa'!B26</f>
        <v>ADO</v>
      </c>
      <c r="F50" s="122">
        <v>42444</v>
      </c>
      <c r="G50" s="121" t="s">
        <v>115</v>
      </c>
      <c r="H50" s="121" t="s">
        <v>114</v>
      </c>
      <c r="I50" s="120">
        <v>2</v>
      </c>
      <c r="J50" s="120" t="s">
        <v>110</v>
      </c>
      <c r="K50" s="120">
        <v>0</v>
      </c>
      <c r="L50" s="120">
        <v>18</v>
      </c>
      <c r="M50" s="120" t="s">
        <v>110</v>
      </c>
      <c r="N50" s="120">
        <v>0</v>
      </c>
      <c r="O50" s="120">
        <v>1366</v>
      </c>
      <c r="P50" s="120" t="s">
        <v>110</v>
      </c>
      <c r="Q50" s="119">
        <v>772</v>
      </c>
      <c r="U50" s="62" t="str">
        <f t="shared" si="0"/>
        <v/>
      </c>
      <c r="V50" s="224" t="str">
        <f t="shared" si="1"/>
        <v/>
      </c>
    </row>
    <row r="51" spans="1:22" ht="12.95" customHeight="1" x14ac:dyDescent="0.2">
      <c r="A51" s="96">
        <v>4</v>
      </c>
      <c r="B51" s="125">
        <v>50</v>
      </c>
      <c r="C51" s="124" t="s">
        <v>117</v>
      </c>
      <c r="D51" s="123" t="str">
        <f>'lista startowa'!B18</f>
        <v>JAD</v>
      </c>
      <c r="E51" s="123" t="str">
        <f>'lista startowa'!B27</f>
        <v>WOLNY LOS</v>
      </c>
      <c r="F51" s="122">
        <v>42444</v>
      </c>
      <c r="G51" s="121" t="s">
        <v>115</v>
      </c>
      <c r="H51" s="121" t="s">
        <v>114</v>
      </c>
      <c r="I51" s="120"/>
      <c r="J51" s="120" t="s">
        <v>110</v>
      </c>
      <c r="K51" s="120"/>
      <c r="L51" s="120"/>
      <c r="M51" s="120" t="s">
        <v>110</v>
      </c>
      <c r="N51" s="120"/>
      <c r="O51" s="120"/>
      <c r="P51" s="120" t="s">
        <v>110</v>
      </c>
      <c r="Q51" s="119"/>
      <c r="U51" s="62" t="str">
        <f t="shared" si="0"/>
        <v/>
      </c>
      <c r="V51" s="224" t="str">
        <f t="shared" si="1"/>
        <v/>
      </c>
    </row>
    <row r="52" spans="1:22" ht="12.95" customHeight="1" x14ac:dyDescent="0.2">
      <c r="A52" s="96">
        <v>4</v>
      </c>
      <c r="B52" s="125">
        <v>51</v>
      </c>
      <c r="C52" s="124" t="s">
        <v>117</v>
      </c>
      <c r="D52" s="123" t="str">
        <f>'lista startowa'!B17</f>
        <v>ŁOSIE</v>
      </c>
      <c r="E52" s="123" t="str">
        <f>'lista startowa'!B14</f>
        <v>WIR</v>
      </c>
      <c r="F52" s="122">
        <v>42444</v>
      </c>
      <c r="G52" s="121" t="s">
        <v>115</v>
      </c>
      <c r="H52" s="121" t="s">
        <v>114</v>
      </c>
      <c r="I52" s="120">
        <v>0</v>
      </c>
      <c r="J52" s="120" t="s">
        <v>110</v>
      </c>
      <c r="K52" s="120">
        <v>2</v>
      </c>
      <c r="L52" s="120">
        <v>2</v>
      </c>
      <c r="M52" s="120" t="s">
        <v>110</v>
      </c>
      <c r="N52" s="120">
        <v>16</v>
      </c>
      <c r="O52" s="120">
        <v>1023</v>
      </c>
      <c r="P52" s="120" t="s">
        <v>110</v>
      </c>
      <c r="Q52" s="119">
        <v>1207</v>
      </c>
      <c r="U52" s="62" t="str">
        <f t="shared" si="0"/>
        <v/>
      </c>
      <c r="V52" s="224" t="str">
        <f t="shared" si="1"/>
        <v/>
      </c>
    </row>
    <row r="53" spans="1:22" ht="12.95" customHeight="1" thickBot="1" x14ac:dyDescent="0.25">
      <c r="A53" s="109">
        <v>4</v>
      </c>
      <c r="B53" s="231">
        <v>52</v>
      </c>
      <c r="C53" s="152" t="s">
        <v>117</v>
      </c>
      <c r="D53" s="151" t="str">
        <f>'lista startowa'!B16</f>
        <v>RODZINKA</v>
      </c>
      <c r="E53" s="151" t="str">
        <f>'lista startowa'!B15</f>
        <v>TRZYSTU</v>
      </c>
      <c r="F53" s="150">
        <v>42445</v>
      </c>
      <c r="G53" s="149" t="s">
        <v>112</v>
      </c>
      <c r="H53" s="149" t="s">
        <v>111</v>
      </c>
      <c r="I53" s="100">
        <v>0</v>
      </c>
      <c r="J53" s="100" t="s">
        <v>110</v>
      </c>
      <c r="K53" s="100">
        <v>2</v>
      </c>
      <c r="L53" s="100">
        <v>8</v>
      </c>
      <c r="M53" s="100" t="s">
        <v>110</v>
      </c>
      <c r="N53" s="100">
        <v>10</v>
      </c>
      <c r="O53" s="100">
        <v>1235</v>
      </c>
      <c r="P53" s="100" t="s">
        <v>110</v>
      </c>
      <c r="Q53" s="99">
        <v>1206</v>
      </c>
      <c r="U53" s="62" t="str">
        <f t="shared" si="0"/>
        <v/>
      </c>
      <c r="V53" s="224" t="str">
        <f t="shared" si="1"/>
        <v/>
      </c>
    </row>
    <row r="54" spans="1:22" ht="12.95" customHeight="1" x14ac:dyDescent="0.2">
      <c r="A54" s="89">
        <v>5</v>
      </c>
      <c r="B54" s="133">
        <v>53</v>
      </c>
      <c r="C54" s="131" t="s">
        <v>117</v>
      </c>
      <c r="D54" s="130" t="str">
        <f>'lista startowa'!B2</f>
        <v>AMATORZY</v>
      </c>
      <c r="E54" s="130" t="str">
        <f>'lista startowa'!B6</f>
        <v>BRACIA</v>
      </c>
      <c r="F54" s="129">
        <v>42456</v>
      </c>
      <c r="G54" s="128" t="s">
        <v>112</v>
      </c>
      <c r="H54" s="128" t="s">
        <v>116</v>
      </c>
      <c r="I54" s="127">
        <v>0</v>
      </c>
      <c r="J54" s="127" t="s">
        <v>110</v>
      </c>
      <c r="K54" s="127">
        <v>2</v>
      </c>
      <c r="L54" s="127">
        <v>2</v>
      </c>
      <c r="M54" s="127" t="s">
        <v>110</v>
      </c>
      <c r="N54" s="127">
        <v>16</v>
      </c>
      <c r="O54" s="127">
        <v>1107</v>
      </c>
      <c r="P54" s="127" t="s">
        <v>110</v>
      </c>
      <c r="Q54" s="126">
        <v>1375</v>
      </c>
      <c r="U54" s="62" t="str">
        <f t="shared" si="0"/>
        <v/>
      </c>
      <c r="V54" s="224" t="str">
        <f t="shared" si="1"/>
        <v/>
      </c>
    </row>
    <row r="55" spans="1:22" ht="12.95" customHeight="1" x14ac:dyDescent="0.2">
      <c r="A55" s="81">
        <v>5</v>
      </c>
      <c r="B55" s="80">
        <v>54</v>
      </c>
      <c r="C55" s="79" t="s">
        <v>113</v>
      </c>
      <c r="D55" s="78" t="str">
        <f>'lista startowa'!B5</f>
        <v>BEMAR</v>
      </c>
      <c r="E55" s="78" t="str">
        <f>'lista startowa'!B7</f>
        <v>DOMINO</v>
      </c>
      <c r="F55" s="107">
        <v>42458</v>
      </c>
      <c r="G55" s="76" t="s">
        <v>112</v>
      </c>
      <c r="H55" s="76" t="s">
        <v>114</v>
      </c>
      <c r="I55" s="75"/>
      <c r="J55" s="75" t="s">
        <v>110</v>
      </c>
      <c r="K55" s="75"/>
      <c r="L55" s="75"/>
      <c r="M55" s="75" t="s">
        <v>110</v>
      </c>
      <c r="N55" s="75"/>
      <c r="O55" s="75"/>
      <c r="P55" s="75" t="s">
        <v>110</v>
      </c>
      <c r="Q55" s="74"/>
      <c r="U55" s="62" t="str">
        <f t="shared" si="0"/>
        <v/>
      </c>
      <c r="V55" s="224" t="str">
        <f t="shared" si="1"/>
        <v/>
      </c>
    </row>
    <row r="56" spans="1:22" ht="12.95" customHeight="1" x14ac:dyDescent="0.2">
      <c r="A56" s="81">
        <v>5</v>
      </c>
      <c r="B56" s="80">
        <v>55</v>
      </c>
      <c r="C56" s="79" t="s">
        <v>113</v>
      </c>
      <c r="D56" s="78" t="str">
        <f>'lista startowa'!B4</f>
        <v>SEBADAR</v>
      </c>
      <c r="E56" s="78" t="str">
        <f>'lista startowa'!B8</f>
        <v>FIERY TITANS</v>
      </c>
      <c r="F56" s="107">
        <v>42458</v>
      </c>
      <c r="G56" s="76" t="s">
        <v>115</v>
      </c>
      <c r="H56" s="76" t="s">
        <v>114</v>
      </c>
      <c r="I56" s="75"/>
      <c r="J56" s="75" t="s">
        <v>110</v>
      </c>
      <c r="K56" s="75"/>
      <c r="L56" s="75"/>
      <c r="M56" s="75" t="s">
        <v>110</v>
      </c>
      <c r="N56" s="75"/>
      <c r="O56" s="75"/>
      <c r="P56" s="75" t="s">
        <v>110</v>
      </c>
      <c r="Q56" s="74"/>
      <c r="U56" s="62" t="str">
        <f t="shared" si="0"/>
        <v/>
      </c>
      <c r="V56" s="224" t="str">
        <f t="shared" si="1"/>
        <v/>
      </c>
    </row>
    <row r="57" spans="1:22" ht="12.95" customHeight="1" x14ac:dyDescent="0.2">
      <c r="A57" s="81">
        <v>5</v>
      </c>
      <c r="B57" s="80">
        <v>56</v>
      </c>
      <c r="C57" s="79" t="s">
        <v>113</v>
      </c>
      <c r="D57" s="78" t="str">
        <f>'lista startowa'!B3</f>
        <v>PĄCZUSIE</v>
      </c>
      <c r="E57" s="78" t="str">
        <f>'lista startowa'!B9</f>
        <v>ENGLISH PERFECT</v>
      </c>
      <c r="F57" s="107">
        <v>42458</v>
      </c>
      <c r="G57" s="76" t="s">
        <v>115</v>
      </c>
      <c r="H57" s="76" t="s">
        <v>114</v>
      </c>
      <c r="I57" s="75"/>
      <c r="J57" s="75" t="s">
        <v>110</v>
      </c>
      <c r="K57" s="75"/>
      <c r="L57" s="75"/>
      <c r="M57" s="75" t="s">
        <v>110</v>
      </c>
      <c r="N57" s="75"/>
      <c r="O57" s="75"/>
      <c r="P57" s="75" t="s">
        <v>110</v>
      </c>
      <c r="Q57" s="74"/>
      <c r="U57" s="62" t="str">
        <f t="shared" si="0"/>
        <v/>
      </c>
      <c r="V57" s="224" t="str">
        <f t="shared" si="1"/>
        <v/>
      </c>
    </row>
    <row r="58" spans="1:22" ht="12.95" customHeight="1" x14ac:dyDescent="0.2">
      <c r="A58" s="81">
        <v>5</v>
      </c>
      <c r="B58" s="80">
        <v>57</v>
      </c>
      <c r="C58" s="79" t="s">
        <v>113</v>
      </c>
      <c r="D58" s="78" t="str">
        <f>'lista startowa'!B10</f>
        <v>KRZYNO1</v>
      </c>
      <c r="E58" s="78" t="str">
        <f>'lista startowa'!B25</f>
        <v>PAULGREKO</v>
      </c>
      <c r="F58" s="107">
        <v>42458</v>
      </c>
      <c r="G58" s="76" t="s">
        <v>115</v>
      </c>
      <c r="H58" s="76" t="s">
        <v>114</v>
      </c>
      <c r="I58" s="75"/>
      <c r="J58" s="75" t="s">
        <v>110</v>
      </c>
      <c r="K58" s="75"/>
      <c r="L58" s="75"/>
      <c r="M58" s="75" t="s">
        <v>110</v>
      </c>
      <c r="N58" s="75"/>
      <c r="O58" s="75"/>
      <c r="P58" s="75" t="s">
        <v>110</v>
      </c>
      <c r="Q58" s="74"/>
      <c r="U58" s="62" t="str">
        <f t="shared" si="0"/>
        <v/>
      </c>
      <c r="V58" s="224" t="str">
        <f t="shared" si="1"/>
        <v/>
      </c>
    </row>
    <row r="59" spans="1:22" ht="12.95" customHeight="1" x14ac:dyDescent="0.2">
      <c r="A59" s="81">
        <v>5</v>
      </c>
      <c r="B59" s="80">
        <v>58</v>
      </c>
      <c r="C59" s="79" t="s">
        <v>113</v>
      </c>
      <c r="D59" s="78" t="str">
        <f>'lista startowa'!B11</f>
        <v>BAUERS</v>
      </c>
      <c r="E59" s="78" t="str">
        <f>'lista startowa'!B24</f>
        <v>ORANGE LA</v>
      </c>
      <c r="F59" s="107">
        <v>42458</v>
      </c>
      <c r="G59" s="76" t="s">
        <v>115</v>
      </c>
      <c r="H59" s="76" t="s">
        <v>114</v>
      </c>
      <c r="I59" s="75"/>
      <c r="J59" s="75" t="s">
        <v>110</v>
      </c>
      <c r="K59" s="75"/>
      <c r="L59" s="75"/>
      <c r="M59" s="75" t="s">
        <v>110</v>
      </c>
      <c r="N59" s="75"/>
      <c r="O59" s="75"/>
      <c r="P59" s="75" t="s">
        <v>110</v>
      </c>
      <c r="Q59" s="74"/>
      <c r="U59" s="62" t="str">
        <f t="shared" si="0"/>
        <v/>
      </c>
      <c r="V59" s="224" t="str">
        <f t="shared" si="1"/>
        <v/>
      </c>
    </row>
    <row r="60" spans="1:22" ht="12.95" customHeight="1" x14ac:dyDescent="0.2">
      <c r="A60" s="81">
        <v>5</v>
      </c>
      <c r="B60" s="80">
        <v>59</v>
      </c>
      <c r="C60" s="79" t="s">
        <v>113</v>
      </c>
      <c r="D60" s="78" t="str">
        <f>'lista startowa'!B12</f>
        <v>ONA I ON</v>
      </c>
      <c r="E60" s="78" t="str">
        <f>'lista startowa'!B23</f>
        <v>RENOX</v>
      </c>
      <c r="F60" s="107">
        <v>42459</v>
      </c>
      <c r="G60" s="76" t="s">
        <v>115</v>
      </c>
      <c r="H60" s="76" t="s">
        <v>111</v>
      </c>
      <c r="I60" s="75"/>
      <c r="J60" s="75" t="s">
        <v>110</v>
      </c>
      <c r="K60" s="75"/>
      <c r="L60" s="75"/>
      <c r="M60" s="75" t="s">
        <v>110</v>
      </c>
      <c r="N60" s="75"/>
      <c r="O60" s="75"/>
      <c r="P60" s="75" t="s">
        <v>110</v>
      </c>
      <c r="Q60" s="74"/>
      <c r="U60" s="62" t="str">
        <f t="shared" si="0"/>
        <v/>
      </c>
      <c r="V60" s="224" t="str">
        <f t="shared" si="1"/>
        <v/>
      </c>
    </row>
    <row r="61" spans="1:22" ht="12.95" customHeight="1" x14ac:dyDescent="0.2">
      <c r="A61" s="81">
        <v>5</v>
      </c>
      <c r="B61" s="80">
        <v>60</v>
      </c>
      <c r="C61" s="79" t="s">
        <v>113</v>
      </c>
      <c r="D61" s="78" t="str">
        <f>'lista startowa'!B13</f>
        <v>SOWGR</v>
      </c>
      <c r="E61" s="78" t="str">
        <f>'lista startowa'!B22</f>
        <v>ORANGE DP</v>
      </c>
      <c r="F61" s="107">
        <v>42459</v>
      </c>
      <c r="G61" s="76" t="s">
        <v>112</v>
      </c>
      <c r="H61" s="76" t="s">
        <v>111</v>
      </c>
      <c r="I61" s="75"/>
      <c r="J61" s="75" t="s">
        <v>110</v>
      </c>
      <c r="K61" s="75"/>
      <c r="L61" s="75"/>
      <c r="M61" s="75" t="s">
        <v>110</v>
      </c>
      <c r="N61" s="75"/>
      <c r="O61" s="75"/>
      <c r="P61" s="75" t="s">
        <v>110</v>
      </c>
      <c r="Q61" s="74"/>
      <c r="U61" s="62" t="str">
        <f t="shared" si="0"/>
        <v/>
      </c>
      <c r="V61" s="224" t="str">
        <f t="shared" si="1"/>
        <v/>
      </c>
    </row>
    <row r="62" spans="1:22" ht="12.95" customHeight="1" x14ac:dyDescent="0.2">
      <c r="A62" s="81">
        <v>5</v>
      </c>
      <c r="B62" s="80">
        <v>61</v>
      </c>
      <c r="C62" s="79" t="s">
        <v>113</v>
      </c>
      <c r="D62" s="78" t="str">
        <f>'lista startowa'!B26</f>
        <v>ADO</v>
      </c>
      <c r="E62" s="78" t="str">
        <f>'lista startowa'!B21</f>
        <v>NOWI</v>
      </c>
      <c r="F62" s="107">
        <v>42459</v>
      </c>
      <c r="G62" s="76" t="s">
        <v>199</v>
      </c>
      <c r="H62" s="76" t="s">
        <v>111</v>
      </c>
      <c r="I62" s="75"/>
      <c r="J62" s="75" t="s">
        <v>110</v>
      </c>
      <c r="K62" s="75"/>
      <c r="L62" s="75"/>
      <c r="M62" s="75" t="s">
        <v>110</v>
      </c>
      <c r="N62" s="75"/>
      <c r="O62" s="75"/>
      <c r="P62" s="75" t="s">
        <v>110</v>
      </c>
      <c r="Q62" s="74"/>
      <c r="U62" s="62" t="str">
        <f t="shared" si="0"/>
        <v/>
      </c>
      <c r="V62" s="224" t="str">
        <f t="shared" si="1"/>
        <v/>
      </c>
    </row>
    <row r="63" spans="1:22" ht="12.95" customHeight="1" x14ac:dyDescent="0.2">
      <c r="A63" s="81">
        <v>5</v>
      </c>
      <c r="B63" s="125">
        <v>62</v>
      </c>
      <c r="C63" s="124" t="s">
        <v>117</v>
      </c>
      <c r="D63" s="123" t="str">
        <f>'lista startowa'!B27</f>
        <v>WOLNY LOS</v>
      </c>
      <c r="E63" s="123" t="str">
        <f>'lista startowa'!B20</f>
        <v>ORANGE SK</v>
      </c>
      <c r="F63" s="122">
        <v>42460</v>
      </c>
      <c r="G63" s="121" t="s">
        <v>115</v>
      </c>
      <c r="H63" s="121" t="s">
        <v>118</v>
      </c>
      <c r="I63" s="120"/>
      <c r="J63" s="120" t="s">
        <v>110</v>
      </c>
      <c r="K63" s="120"/>
      <c r="L63" s="120"/>
      <c r="M63" s="120" t="s">
        <v>110</v>
      </c>
      <c r="N63" s="120"/>
      <c r="O63" s="120"/>
      <c r="P63" s="120" t="s">
        <v>110</v>
      </c>
      <c r="Q63" s="119"/>
      <c r="U63" s="62" t="str">
        <f t="shared" si="0"/>
        <v/>
      </c>
      <c r="V63" s="224" t="str">
        <f t="shared" si="1"/>
        <v/>
      </c>
    </row>
    <row r="64" spans="1:22" ht="12.95" customHeight="1" x14ac:dyDescent="0.2">
      <c r="A64" s="81">
        <v>5</v>
      </c>
      <c r="B64" s="80">
        <v>63</v>
      </c>
      <c r="C64" s="79" t="s">
        <v>113</v>
      </c>
      <c r="D64" s="78" t="str">
        <f>'lista startowa'!B14</f>
        <v>WIR</v>
      </c>
      <c r="E64" s="78" t="str">
        <f>'lista startowa'!B19</f>
        <v>TENTEGOTEN</v>
      </c>
      <c r="F64" s="111">
        <v>42460</v>
      </c>
      <c r="G64" s="76" t="s">
        <v>115</v>
      </c>
      <c r="H64" s="76" t="s">
        <v>118</v>
      </c>
      <c r="I64" s="75"/>
      <c r="J64" s="75" t="s">
        <v>110</v>
      </c>
      <c r="K64" s="75"/>
      <c r="L64" s="75"/>
      <c r="M64" s="75" t="s">
        <v>110</v>
      </c>
      <c r="N64" s="75"/>
      <c r="O64" s="75"/>
      <c r="P64" s="75" t="s">
        <v>110</v>
      </c>
      <c r="Q64" s="74"/>
      <c r="U64" s="62" t="str">
        <f t="shared" si="0"/>
        <v/>
      </c>
      <c r="V64" s="224" t="str">
        <f t="shared" si="1"/>
        <v/>
      </c>
    </row>
    <row r="65" spans="1:22" ht="12.95" customHeight="1" x14ac:dyDescent="0.2">
      <c r="A65" s="81">
        <v>5</v>
      </c>
      <c r="B65" s="80">
        <v>64</v>
      </c>
      <c r="C65" s="79" t="s">
        <v>113</v>
      </c>
      <c r="D65" s="78" t="str">
        <f>'lista startowa'!B15</f>
        <v>TRZYSTU</v>
      </c>
      <c r="E65" s="78" t="str">
        <f>'lista startowa'!B18</f>
        <v>JAD</v>
      </c>
      <c r="F65" s="107">
        <v>42460</v>
      </c>
      <c r="G65" s="76" t="s">
        <v>115</v>
      </c>
      <c r="H65" s="76" t="s">
        <v>118</v>
      </c>
      <c r="I65" s="75"/>
      <c r="J65" s="75" t="s">
        <v>110</v>
      </c>
      <c r="K65" s="75"/>
      <c r="L65" s="75"/>
      <c r="M65" s="75" t="s">
        <v>110</v>
      </c>
      <c r="N65" s="75"/>
      <c r="O65" s="75"/>
      <c r="P65" s="75" t="s">
        <v>110</v>
      </c>
      <c r="Q65" s="74"/>
      <c r="U65" s="62" t="str">
        <f t="shared" si="0"/>
        <v/>
      </c>
      <c r="V65" s="224" t="str">
        <f t="shared" si="1"/>
        <v/>
      </c>
    </row>
    <row r="66" spans="1:22" ht="12.95" customHeight="1" thickBot="1" x14ac:dyDescent="0.25">
      <c r="A66" s="73">
        <v>5</v>
      </c>
      <c r="B66" s="72">
        <v>65</v>
      </c>
      <c r="C66" s="71" t="s">
        <v>113</v>
      </c>
      <c r="D66" s="70" t="str">
        <f>'lista startowa'!B17</f>
        <v>ŁOSIE</v>
      </c>
      <c r="E66" s="70" t="str">
        <f>'lista startowa'!B16</f>
        <v>RODZINKA</v>
      </c>
      <c r="F66" s="232">
        <v>42460</v>
      </c>
      <c r="G66" s="68" t="s">
        <v>112</v>
      </c>
      <c r="H66" s="76" t="s">
        <v>118</v>
      </c>
      <c r="I66" s="67"/>
      <c r="J66" s="67" t="s">
        <v>110</v>
      </c>
      <c r="K66" s="67"/>
      <c r="L66" s="67"/>
      <c r="M66" s="67" t="s">
        <v>110</v>
      </c>
      <c r="N66" s="67"/>
      <c r="O66" s="67"/>
      <c r="P66" s="67" t="s">
        <v>110</v>
      </c>
      <c r="Q66" s="66"/>
      <c r="U66" s="62" t="str">
        <f t="shared" ref="U66:U129" si="2">IF(D66=V$1,E66,IF(E66=V$1,D66,""))</f>
        <v/>
      </c>
      <c r="V66" s="224" t="str">
        <f t="shared" ref="V66:V129" si="3">IF(OR(D66=V$1,E66=V$1),F66,"")</f>
        <v/>
      </c>
    </row>
    <row r="67" spans="1:22" ht="12.95" customHeight="1" x14ac:dyDescent="0.2">
      <c r="A67" s="98">
        <v>6</v>
      </c>
      <c r="B67" s="132">
        <v>66</v>
      </c>
      <c r="C67" s="131" t="s">
        <v>117</v>
      </c>
      <c r="D67" s="130" t="str">
        <f>'lista startowa'!B2</f>
        <v>AMATORZY</v>
      </c>
      <c r="E67" s="130" t="str">
        <f>'lista startowa'!B7</f>
        <v>DOMINO</v>
      </c>
      <c r="F67" s="129">
        <v>42471</v>
      </c>
      <c r="G67" s="128" t="s">
        <v>112</v>
      </c>
      <c r="H67" s="128" t="s">
        <v>116</v>
      </c>
      <c r="I67" s="127">
        <v>0</v>
      </c>
      <c r="J67" s="127" t="s">
        <v>110</v>
      </c>
      <c r="K67" s="127">
        <v>2</v>
      </c>
      <c r="L67" s="127">
        <v>2</v>
      </c>
      <c r="M67" s="127" t="s">
        <v>110</v>
      </c>
      <c r="N67" s="127">
        <v>16</v>
      </c>
      <c r="O67" s="127">
        <v>1063</v>
      </c>
      <c r="P67" s="127" t="s">
        <v>110</v>
      </c>
      <c r="Q67" s="126">
        <v>1363</v>
      </c>
      <c r="U67" s="62" t="str">
        <f t="shared" si="2"/>
        <v/>
      </c>
      <c r="V67" s="224" t="str">
        <f t="shared" si="3"/>
        <v/>
      </c>
    </row>
    <row r="68" spans="1:22" ht="12.95" customHeight="1" x14ac:dyDescent="0.2">
      <c r="A68" s="96">
        <v>6</v>
      </c>
      <c r="B68" s="80">
        <v>67</v>
      </c>
      <c r="C68" s="79" t="s">
        <v>113</v>
      </c>
      <c r="D68" s="78" t="str">
        <f>'lista startowa'!B6</f>
        <v>BRACIA</v>
      </c>
      <c r="E68" s="78" t="str">
        <f>'lista startowa'!B8</f>
        <v>FIERY TITANS</v>
      </c>
      <c r="F68" s="107">
        <v>42471</v>
      </c>
      <c r="G68" s="76" t="s">
        <v>112</v>
      </c>
      <c r="H68" s="76" t="s">
        <v>116</v>
      </c>
      <c r="I68" s="75"/>
      <c r="J68" s="75" t="s">
        <v>110</v>
      </c>
      <c r="K68" s="75"/>
      <c r="L68" s="75"/>
      <c r="M68" s="75" t="s">
        <v>110</v>
      </c>
      <c r="N68" s="75"/>
      <c r="O68" s="75"/>
      <c r="P68" s="75" t="s">
        <v>110</v>
      </c>
      <c r="Q68" s="74"/>
      <c r="U68" s="62" t="str">
        <f t="shared" si="2"/>
        <v/>
      </c>
      <c r="V68" s="224" t="str">
        <f t="shared" si="3"/>
        <v/>
      </c>
    </row>
    <row r="69" spans="1:22" ht="12.95" customHeight="1" x14ac:dyDescent="0.2">
      <c r="A69" s="96">
        <v>6</v>
      </c>
      <c r="B69" s="80">
        <v>68</v>
      </c>
      <c r="C69" s="79" t="s">
        <v>113</v>
      </c>
      <c r="D69" s="78" t="str">
        <f>'lista startowa'!B5</f>
        <v>BEMAR</v>
      </c>
      <c r="E69" s="78" t="str">
        <f>'lista startowa'!B9</f>
        <v>ENGLISH PERFECT</v>
      </c>
      <c r="F69" s="107">
        <v>42471</v>
      </c>
      <c r="G69" s="76" t="s">
        <v>112</v>
      </c>
      <c r="H69" s="76" t="s">
        <v>116</v>
      </c>
      <c r="I69" s="75"/>
      <c r="J69" s="75" t="s">
        <v>110</v>
      </c>
      <c r="K69" s="75"/>
      <c r="L69" s="75"/>
      <c r="M69" s="75" t="s">
        <v>110</v>
      </c>
      <c r="N69" s="75"/>
      <c r="O69" s="75"/>
      <c r="P69" s="75" t="s">
        <v>110</v>
      </c>
      <c r="Q69" s="74"/>
      <c r="U69" s="62" t="str">
        <f t="shared" si="2"/>
        <v/>
      </c>
      <c r="V69" s="224" t="str">
        <f t="shared" si="3"/>
        <v/>
      </c>
    </row>
    <row r="70" spans="1:22" ht="12.95" customHeight="1" x14ac:dyDescent="0.2">
      <c r="A70" s="96">
        <v>6</v>
      </c>
      <c r="B70" s="80">
        <v>69</v>
      </c>
      <c r="C70" s="79" t="s">
        <v>113</v>
      </c>
      <c r="D70" s="78" t="str">
        <f>'lista startowa'!B4</f>
        <v>SEBADAR</v>
      </c>
      <c r="E70" s="78" t="str">
        <f>'lista startowa'!B10</f>
        <v>KRZYNO1</v>
      </c>
      <c r="F70" s="107">
        <v>42471</v>
      </c>
      <c r="G70" s="76" t="s">
        <v>115</v>
      </c>
      <c r="H70" s="76" t="s">
        <v>116</v>
      </c>
      <c r="I70" s="75"/>
      <c r="J70" s="75" t="s">
        <v>110</v>
      </c>
      <c r="K70" s="75"/>
      <c r="L70" s="75"/>
      <c r="M70" s="75" t="s">
        <v>110</v>
      </c>
      <c r="N70" s="75"/>
      <c r="O70" s="75"/>
      <c r="P70" s="75" t="s">
        <v>110</v>
      </c>
      <c r="Q70" s="74"/>
      <c r="U70" s="62" t="str">
        <f t="shared" si="2"/>
        <v/>
      </c>
      <c r="V70" s="224" t="str">
        <f t="shared" si="3"/>
        <v/>
      </c>
    </row>
    <row r="71" spans="1:22" ht="12.95" customHeight="1" x14ac:dyDescent="0.2">
      <c r="A71" s="96">
        <v>6</v>
      </c>
      <c r="B71" s="80">
        <v>70</v>
      </c>
      <c r="C71" s="79" t="s">
        <v>113</v>
      </c>
      <c r="D71" s="78" t="str">
        <f>'lista startowa'!B3</f>
        <v>PĄCZUSIE</v>
      </c>
      <c r="E71" s="78" t="str">
        <f>'lista startowa'!B11</f>
        <v>BAUERS</v>
      </c>
      <c r="F71" s="107">
        <v>42471</v>
      </c>
      <c r="G71" s="76" t="s">
        <v>115</v>
      </c>
      <c r="H71" s="76" t="s">
        <v>116</v>
      </c>
      <c r="I71" s="75"/>
      <c r="J71" s="75" t="s">
        <v>110</v>
      </c>
      <c r="K71" s="75"/>
      <c r="L71" s="75"/>
      <c r="M71" s="75" t="s">
        <v>110</v>
      </c>
      <c r="N71" s="75"/>
      <c r="O71" s="75"/>
      <c r="P71" s="75" t="s">
        <v>110</v>
      </c>
      <c r="Q71" s="74"/>
      <c r="U71" s="62" t="str">
        <f t="shared" si="2"/>
        <v/>
      </c>
      <c r="V71" s="224" t="str">
        <f t="shared" si="3"/>
        <v/>
      </c>
    </row>
    <row r="72" spans="1:22" ht="12.95" customHeight="1" x14ac:dyDescent="0.2">
      <c r="A72" s="96">
        <v>6</v>
      </c>
      <c r="B72" s="80">
        <v>71</v>
      </c>
      <c r="C72" s="79" t="s">
        <v>113</v>
      </c>
      <c r="D72" s="78" t="str">
        <f>'lista startowa'!B25</f>
        <v>PAULGREKO</v>
      </c>
      <c r="E72" s="78" t="str">
        <f>'lista startowa'!B12</f>
        <v>ONA I ON</v>
      </c>
      <c r="F72" s="107">
        <v>42471</v>
      </c>
      <c r="G72" s="76" t="s">
        <v>115</v>
      </c>
      <c r="H72" s="76" t="s">
        <v>116</v>
      </c>
      <c r="I72" s="75"/>
      <c r="J72" s="75" t="s">
        <v>110</v>
      </c>
      <c r="K72" s="75"/>
      <c r="L72" s="75"/>
      <c r="M72" s="75" t="s">
        <v>110</v>
      </c>
      <c r="N72" s="75"/>
      <c r="O72" s="75"/>
      <c r="P72" s="75" t="s">
        <v>110</v>
      </c>
      <c r="Q72" s="74"/>
      <c r="U72" s="62" t="str">
        <f t="shared" si="2"/>
        <v/>
      </c>
      <c r="V72" s="224" t="str">
        <f t="shared" si="3"/>
        <v/>
      </c>
    </row>
    <row r="73" spans="1:22" ht="12.95" customHeight="1" x14ac:dyDescent="0.2">
      <c r="A73" s="96">
        <v>6</v>
      </c>
      <c r="B73" s="80">
        <v>72</v>
      </c>
      <c r="C73" s="79" t="s">
        <v>113</v>
      </c>
      <c r="D73" s="78" t="str">
        <f>'lista startowa'!B24</f>
        <v>ORANGE LA</v>
      </c>
      <c r="E73" s="78" t="str">
        <f>'lista startowa'!B13</f>
        <v>SOWGR</v>
      </c>
      <c r="F73" s="107">
        <v>42472</v>
      </c>
      <c r="G73" s="76" t="s">
        <v>112</v>
      </c>
      <c r="H73" s="76" t="s">
        <v>114</v>
      </c>
      <c r="I73" s="75"/>
      <c r="J73" s="75" t="s">
        <v>110</v>
      </c>
      <c r="K73" s="75"/>
      <c r="L73" s="75"/>
      <c r="M73" s="75" t="s">
        <v>110</v>
      </c>
      <c r="N73" s="75"/>
      <c r="O73" s="75"/>
      <c r="P73" s="75" t="s">
        <v>110</v>
      </c>
      <c r="Q73" s="74"/>
      <c r="U73" s="62" t="str">
        <f t="shared" si="2"/>
        <v/>
      </c>
      <c r="V73" s="224" t="str">
        <f t="shared" si="3"/>
        <v/>
      </c>
    </row>
    <row r="74" spans="1:22" ht="12.95" customHeight="1" x14ac:dyDescent="0.2">
      <c r="A74" s="96">
        <v>6</v>
      </c>
      <c r="B74" s="80">
        <v>73</v>
      </c>
      <c r="C74" s="79" t="s">
        <v>113</v>
      </c>
      <c r="D74" s="78" t="str">
        <f>'lista startowa'!B23</f>
        <v>RENOX</v>
      </c>
      <c r="E74" s="78" t="str">
        <f>'lista startowa'!B26</f>
        <v>ADO</v>
      </c>
      <c r="F74" s="107">
        <v>42472</v>
      </c>
      <c r="G74" s="76" t="s">
        <v>112</v>
      </c>
      <c r="H74" s="76" t="s">
        <v>114</v>
      </c>
      <c r="I74" s="75"/>
      <c r="J74" s="75" t="s">
        <v>110</v>
      </c>
      <c r="K74" s="75"/>
      <c r="L74" s="75"/>
      <c r="M74" s="75" t="s">
        <v>110</v>
      </c>
      <c r="N74" s="75"/>
      <c r="O74" s="75"/>
      <c r="P74" s="75" t="s">
        <v>110</v>
      </c>
      <c r="Q74" s="74"/>
      <c r="U74" s="62" t="str">
        <f t="shared" si="2"/>
        <v/>
      </c>
      <c r="V74" s="224" t="str">
        <f t="shared" si="3"/>
        <v/>
      </c>
    </row>
    <row r="75" spans="1:22" ht="12.95" customHeight="1" x14ac:dyDescent="0.2">
      <c r="A75" s="96">
        <v>6</v>
      </c>
      <c r="B75" s="80">
        <v>74</v>
      </c>
      <c r="C75" s="79" t="s">
        <v>113</v>
      </c>
      <c r="D75" s="78" t="str">
        <f>'lista startowa'!B22</f>
        <v>ORANGE DP</v>
      </c>
      <c r="E75" s="78" t="str">
        <f>'lista startowa'!B27</f>
        <v>WOLNY LOS</v>
      </c>
      <c r="F75" s="107">
        <v>42472</v>
      </c>
      <c r="G75" s="76" t="s">
        <v>112</v>
      </c>
      <c r="H75" s="76" t="s">
        <v>114</v>
      </c>
      <c r="I75" s="75"/>
      <c r="J75" s="75" t="s">
        <v>110</v>
      </c>
      <c r="K75" s="75"/>
      <c r="L75" s="75"/>
      <c r="M75" s="75" t="s">
        <v>110</v>
      </c>
      <c r="N75" s="75"/>
      <c r="O75" s="75"/>
      <c r="P75" s="75" t="s">
        <v>110</v>
      </c>
      <c r="Q75" s="74"/>
      <c r="U75" s="62" t="str">
        <f t="shared" si="2"/>
        <v/>
      </c>
      <c r="V75" s="224" t="str">
        <f t="shared" si="3"/>
        <v/>
      </c>
    </row>
    <row r="76" spans="1:22" ht="12.95" customHeight="1" x14ac:dyDescent="0.2">
      <c r="A76" s="96">
        <v>6</v>
      </c>
      <c r="B76" s="80">
        <v>75</v>
      </c>
      <c r="C76" s="79" t="s">
        <v>113</v>
      </c>
      <c r="D76" s="78" t="str">
        <f>'lista startowa'!B21</f>
        <v>NOWI</v>
      </c>
      <c r="E76" s="78" t="str">
        <f>'lista startowa'!B14</f>
        <v>WIR</v>
      </c>
      <c r="F76" s="107">
        <v>42472</v>
      </c>
      <c r="G76" s="76" t="s">
        <v>112</v>
      </c>
      <c r="H76" s="76" t="s">
        <v>114</v>
      </c>
      <c r="I76" s="75"/>
      <c r="J76" s="75" t="s">
        <v>110</v>
      </c>
      <c r="K76" s="75"/>
      <c r="L76" s="75"/>
      <c r="M76" s="75" t="s">
        <v>110</v>
      </c>
      <c r="N76" s="75"/>
      <c r="O76" s="75"/>
      <c r="P76" s="75" t="s">
        <v>110</v>
      </c>
      <c r="Q76" s="74"/>
      <c r="U76" s="62" t="str">
        <f t="shared" si="2"/>
        <v/>
      </c>
      <c r="V76" s="224" t="str">
        <f t="shared" si="3"/>
        <v/>
      </c>
    </row>
    <row r="77" spans="1:22" ht="12.95" customHeight="1" x14ac:dyDescent="0.2">
      <c r="A77" s="96">
        <v>6</v>
      </c>
      <c r="B77" s="80">
        <v>76</v>
      </c>
      <c r="C77" s="79" t="s">
        <v>113</v>
      </c>
      <c r="D77" s="78" t="str">
        <f>'lista startowa'!B20</f>
        <v>ORANGE SK</v>
      </c>
      <c r="E77" s="78" t="str">
        <f>'lista startowa'!B15</f>
        <v>TRZYSTU</v>
      </c>
      <c r="F77" s="107">
        <v>42472</v>
      </c>
      <c r="G77" s="76" t="s">
        <v>115</v>
      </c>
      <c r="H77" s="76" t="s">
        <v>114</v>
      </c>
      <c r="I77" s="75"/>
      <c r="J77" s="75" t="s">
        <v>110</v>
      </c>
      <c r="K77" s="75"/>
      <c r="L77" s="75"/>
      <c r="M77" s="75" t="s">
        <v>110</v>
      </c>
      <c r="N77" s="75"/>
      <c r="O77" s="75"/>
      <c r="P77" s="75" t="s">
        <v>110</v>
      </c>
      <c r="Q77" s="74"/>
      <c r="U77" s="62" t="str">
        <f t="shared" si="2"/>
        <v/>
      </c>
      <c r="V77" s="224" t="str">
        <f t="shared" si="3"/>
        <v/>
      </c>
    </row>
    <row r="78" spans="1:22" ht="12.95" customHeight="1" x14ac:dyDescent="0.2">
      <c r="A78" s="96">
        <v>6</v>
      </c>
      <c r="B78" s="80">
        <v>77</v>
      </c>
      <c r="C78" s="79" t="s">
        <v>113</v>
      </c>
      <c r="D78" s="78" t="str">
        <f>'lista startowa'!B19</f>
        <v>TENTEGOTEN</v>
      </c>
      <c r="E78" s="78" t="str">
        <f>'lista startowa'!B16</f>
        <v>RODZINKA</v>
      </c>
      <c r="F78" s="107">
        <v>42472</v>
      </c>
      <c r="G78" s="76" t="s">
        <v>115</v>
      </c>
      <c r="H78" s="76" t="s">
        <v>114</v>
      </c>
      <c r="I78" s="75"/>
      <c r="J78" s="75" t="s">
        <v>110</v>
      </c>
      <c r="K78" s="75"/>
      <c r="L78" s="75"/>
      <c r="M78" s="75" t="s">
        <v>110</v>
      </c>
      <c r="N78" s="75"/>
      <c r="O78" s="75"/>
      <c r="P78" s="75" t="s">
        <v>110</v>
      </c>
      <c r="Q78" s="74"/>
      <c r="U78" s="62" t="str">
        <f t="shared" si="2"/>
        <v/>
      </c>
      <c r="V78" s="224" t="str">
        <f t="shared" si="3"/>
        <v/>
      </c>
    </row>
    <row r="79" spans="1:22" ht="12.95" customHeight="1" thickBot="1" x14ac:dyDescent="0.25">
      <c r="A79" s="109">
        <v>6</v>
      </c>
      <c r="B79" s="94">
        <v>78</v>
      </c>
      <c r="C79" s="71" t="s">
        <v>113</v>
      </c>
      <c r="D79" s="70" t="str">
        <f>'lista startowa'!B18</f>
        <v>JAD</v>
      </c>
      <c r="E79" s="70" t="str">
        <f>'lista startowa'!B17</f>
        <v>ŁOSIE</v>
      </c>
      <c r="F79" s="108">
        <v>42473</v>
      </c>
      <c r="G79" s="68" t="s">
        <v>112</v>
      </c>
      <c r="H79" s="68" t="s">
        <v>111</v>
      </c>
      <c r="I79" s="67"/>
      <c r="J79" s="67" t="s">
        <v>110</v>
      </c>
      <c r="K79" s="67"/>
      <c r="L79" s="67"/>
      <c r="M79" s="67" t="s">
        <v>110</v>
      </c>
      <c r="N79" s="67"/>
      <c r="O79" s="67"/>
      <c r="P79" s="67" t="s">
        <v>110</v>
      </c>
      <c r="Q79" s="66"/>
      <c r="U79" s="62" t="str">
        <f t="shared" si="2"/>
        <v/>
      </c>
      <c r="V79" s="224" t="str">
        <f t="shared" si="3"/>
        <v/>
      </c>
    </row>
    <row r="80" spans="1:22" ht="12.95" customHeight="1" x14ac:dyDescent="0.2">
      <c r="A80" s="89">
        <v>7</v>
      </c>
      <c r="B80" s="88">
        <v>79</v>
      </c>
      <c r="C80" s="87" t="s">
        <v>113</v>
      </c>
      <c r="D80" s="86" t="str">
        <f>'lista startowa'!B8</f>
        <v>FIERY TITANS</v>
      </c>
      <c r="E80" s="86" t="str">
        <f>'lista startowa'!B2</f>
        <v>AMATORZY</v>
      </c>
      <c r="F80" s="110">
        <v>42485</v>
      </c>
      <c r="G80" s="84" t="s">
        <v>112</v>
      </c>
      <c r="H80" s="84" t="s">
        <v>116</v>
      </c>
      <c r="I80" s="83"/>
      <c r="J80" s="83" t="s">
        <v>110</v>
      </c>
      <c r="K80" s="83"/>
      <c r="L80" s="83"/>
      <c r="M80" s="83" t="s">
        <v>110</v>
      </c>
      <c r="N80" s="83"/>
      <c r="O80" s="83"/>
      <c r="P80" s="83" t="s">
        <v>110</v>
      </c>
      <c r="Q80" s="82"/>
      <c r="U80" s="62" t="str">
        <f t="shared" si="2"/>
        <v/>
      </c>
      <c r="V80" s="224" t="str">
        <f t="shared" si="3"/>
        <v/>
      </c>
    </row>
    <row r="81" spans="1:22" ht="12.95" customHeight="1" x14ac:dyDescent="0.2">
      <c r="A81" s="81">
        <v>7</v>
      </c>
      <c r="B81" s="80">
        <v>80</v>
      </c>
      <c r="C81" s="79" t="s">
        <v>113</v>
      </c>
      <c r="D81" s="78" t="str">
        <f>'lista startowa'!B9</f>
        <v>ENGLISH PERFECT</v>
      </c>
      <c r="E81" s="78" t="str">
        <f>'lista startowa'!B7</f>
        <v>DOMINO</v>
      </c>
      <c r="F81" s="107">
        <v>42485</v>
      </c>
      <c r="G81" s="76" t="s">
        <v>112</v>
      </c>
      <c r="H81" s="76" t="s">
        <v>116</v>
      </c>
      <c r="I81" s="75"/>
      <c r="J81" s="75" t="s">
        <v>110</v>
      </c>
      <c r="K81" s="75"/>
      <c r="L81" s="75"/>
      <c r="M81" s="75" t="s">
        <v>110</v>
      </c>
      <c r="N81" s="75"/>
      <c r="O81" s="75"/>
      <c r="P81" s="75" t="s">
        <v>110</v>
      </c>
      <c r="Q81" s="74"/>
      <c r="U81" s="62" t="str">
        <f t="shared" si="2"/>
        <v/>
      </c>
      <c r="V81" s="224" t="str">
        <f t="shared" si="3"/>
        <v/>
      </c>
    </row>
    <row r="82" spans="1:22" ht="12.95" customHeight="1" x14ac:dyDescent="0.2">
      <c r="A82" s="81">
        <v>7</v>
      </c>
      <c r="B82" s="80">
        <v>81</v>
      </c>
      <c r="C82" s="79" t="s">
        <v>113</v>
      </c>
      <c r="D82" s="78" t="str">
        <f>'lista startowa'!B10</f>
        <v>KRZYNO1</v>
      </c>
      <c r="E82" s="78" t="str">
        <f>'lista startowa'!B6</f>
        <v>BRACIA</v>
      </c>
      <c r="F82" s="107">
        <v>42485</v>
      </c>
      <c r="G82" s="76" t="s">
        <v>112</v>
      </c>
      <c r="H82" s="76" t="s">
        <v>116</v>
      </c>
      <c r="I82" s="75"/>
      <c r="J82" s="75" t="s">
        <v>110</v>
      </c>
      <c r="K82" s="75"/>
      <c r="L82" s="75"/>
      <c r="M82" s="75" t="s">
        <v>110</v>
      </c>
      <c r="N82" s="75"/>
      <c r="O82" s="75"/>
      <c r="P82" s="75" t="s">
        <v>110</v>
      </c>
      <c r="Q82" s="74"/>
      <c r="U82" s="62" t="str">
        <f t="shared" si="2"/>
        <v/>
      </c>
      <c r="V82" s="224" t="str">
        <f t="shared" si="3"/>
        <v/>
      </c>
    </row>
    <row r="83" spans="1:22" ht="12.95" customHeight="1" x14ac:dyDescent="0.2">
      <c r="A83" s="81">
        <v>7</v>
      </c>
      <c r="B83" s="80">
        <v>82</v>
      </c>
      <c r="C83" s="79" t="s">
        <v>113</v>
      </c>
      <c r="D83" s="78" t="str">
        <f>'lista startowa'!B11</f>
        <v>BAUERS</v>
      </c>
      <c r="E83" s="78" t="str">
        <f>'lista startowa'!B5</f>
        <v>BEMAR</v>
      </c>
      <c r="F83" s="107">
        <v>42485</v>
      </c>
      <c r="G83" s="76" t="s">
        <v>115</v>
      </c>
      <c r="H83" s="76" t="s">
        <v>116</v>
      </c>
      <c r="I83" s="75"/>
      <c r="J83" s="75" t="s">
        <v>110</v>
      </c>
      <c r="K83" s="75"/>
      <c r="L83" s="75"/>
      <c r="M83" s="75" t="s">
        <v>110</v>
      </c>
      <c r="N83" s="75"/>
      <c r="O83" s="75"/>
      <c r="P83" s="75" t="s">
        <v>110</v>
      </c>
      <c r="Q83" s="74"/>
      <c r="U83" s="62" t="str">
        <f t="shared" si="2"/>
        <v/>
      </c>
      <c r="V83" s="224" t="str">
        <f t="shared" si="3"/>
        <v/>
      </c>
    </row>
    <row r="84" spans="1:22" ht="12.95" customHeight="1" x14ac:dyDescent="0.2">
      <c r="A84" s="81">
        <v>7</v>
      </c>
      <c r="B84" s="80">
        <v>83</v>
      </c>
      <c r="C84" s="79" t="s">
        <v>113</v>
      </c>
      <c r="D84" s="78" t="str">
        <f>'lista startowa'!B12</f>
        <v>ONA I ON</v>
      </c>
      <c r="E84" s="78" t="str">
        <f>'lista startowa'!B4</f>
        <v>SEBADAR</v>
      </c>
      <c r="F84" s="107">
        <v>42485</v>
      </c>
      <c r="G84" s="76" t="s">
        <v>115</v>
      </c>
      <c r="H84" s="76" t="s">
        <v>116</v>
      </c>
      <c r="I84" s="75"/>
      <c r="J84" s="75" t="s">
        <v>110</v>
      </c>
      <c r="K84" s="75"/>
      <c r="L84" s="75"/>
      <c r="M84" s="75" t="s">
        <v>110</v>
      </c>
      <c r="N84" s="75"/>
      <c r="O84" s="75"/>
      <c r="P84" s="75" t="s">
        <v>110</v>
      </c>
      <c r="Q84" s="74"/>
      <c r="U84" s="62" t="str">
        <f t="shared" si="2"/>
        <v/>
      </c>
      <c r="V84" s="224" t="str">
        <f t="shared" si="3"/>
        <v/>
      </c>
    </row>
    <row r="85" spans="1:22" ht="12.95" customHeight="1" x14ac:dyDescent="0.2">
      <c r="A85" s="81">
        <v>7</v>
      </c>
      <c r="B85" s="80">
        <v>84</v>
      </c>
      <c r="C85" s="79" t="s">
        <v>113</v>
      </c>
      <c r="D85" s="78" t="str">
        <f>'lista startowa'!B13</f>
        <v>SOWGR</v>
      </c>
      <c r="E85" s="78" t="str">
        <f>'lista startowa'!B3</f>
        <v>PĄCZUSIE</v>
      </c>
      <c r="F85" s="107">
        <v>42485</v>
      </c>
      <c r="G85" s="76" t="s">
        <v>115</v>
      </c>
      <c r="H85" s="76" t="s">
        <v>116</v>
      </c>
      <c r="I85" s="75"/>
      <c r="J85" s="75" t="s">
        <v>110</v>
      </c>
      <c r="K85" s="75"/>
      <c r="L85" s="75"/>
      <c r="M85" s="75" t="s">
        <v>110</v>
      </c>
      <c r="N85" s="75"/>
      <c r="O85" s="75"/>
      <c r="P85" s="75" t="s">
        <v>110</v>
      </c>
      <c r="Q85" s="74"/>
      <c r="U85" s="62" t="str">
        <f t="shared" si="2"/>
        <v/>
      </c>
      <c r="V85" s="224" t="str">
        <f t="shared" si="3"/>
        <v/>
      </c>
    </row>
    <row r="86" spans="1:22" ht="12.95" customHeight="1" x14ac:dyDescent="0.2">
      <c r="A86" s="81">
        <v>7</v>
      </c>
      <c r="B86" s="80">
        <v>85</v>
      </c>
      <c r="C86" s="79" t="s">
        <v>113</v>
      </c>
      <c r="D86" s="78" t="str">
        <f>'lista startowa'!B26</f>
        <v>ADO</v>
      </c>
      <c r="E86" s="78" t="str">
        <f>'lista startowa'!B25</f>
        <v>PAULGREKO</v>
      </c>
      <c r="F86" s="107">
        <v>42486</v>
      </c>
      <c r="G86" s="76" t="s">
        <v>112</v>
      </c>
      <c r="H86" s="76" t="s">
        <v>114</v>
      </c>
      <c r="I86" s="75"/>
      <c r="J86" s="75" t="s">
        <v>110</v>
      </c>
      <c r="K86" s="75"/>
      <c r="L86" s="75"/>
      <c r="M86" s="75" t="s">
        <v>110</v>
      </c>
      <c r="N86" s="75"/>
      <c r="O86" s="75"/>
      <c r="P86" s="75" t="s">
        <v>110</v>
      </c>
      <c r="Q86" s="74"/>
      <c r="U86" s="62" t="str">
        <f t="shared" si="2"/>
        <v/>
      </c>
      <c r="V86" s="224" t="str">
        <f t="shared" si="3"/>
        <v/>
      </c>
    </row>
    <row r="87" spans="1:22" ht="12.95" customHeight="1" x14ac:dyDescent="0.2">
      <c r="A87" s="81">
        <v>7</v>
      </c>
      <c r="B87" s="80">
        <v>86</v>
      </c>
      <c r="C87" s="79" t="s">
        <v>113</v>
      </c>
      <c r="D87" s="78" t="str">
        <f>'lista startowa'!B27</f>
        <v>WOLNY LOS</v>
      </c>
      <c r="E87" s="78" t="str">
        <f>'lista startowa'!B24</f>
        <v>ORANGE LA</v>
      </c>
      <c r="F87" s="107">
        <v>42486</v>
      </c>
      <c r="G87" s="76" t="s">
        <v>112</v>
      </c>
      <c r="H87" s="76" t="s">
        <v>114</v>
      </c>
      <c r="I87" s="75"/>
      <c r="J87" s="75" t="s">
        <v>110</v>
      </c>
      <c r="K87" s="75"/>
      <c r="L87" s="75"/>
      <c r="M87" s="75" t="s">
        <v>110</v>
      </c>
      <c r="N87" s="75"/>
      <c r="O87" s="75"/>
      <c r="P87" s="75" t="s">
        <v>110</v>
      </c>
      <c r="Q87" s="74"/>
      <c r="U87" s="62" t="str">
        <f t="shared" si="2"/>
        <v/>
      </c>
      <c r="V87" s="224" t="str">
        <f t="shared" si="3"/>
        <v/>
      </c>
    </row>
    <row r="88" spans="1:22" ht="12.95" customHeight="1" x14ac:dyDescent="0.2">
      <c r="A88" s="81">
        <v>7</v>
      </c>
      <c r="B88" s="80">
        <v>87</v>
      </c>
      <c r="C88" s="79" t="s">
        <v>113</v>
      </c>
      <c r="D88" s="78" t="str">
        <f>'lista startowa'!B14</f>
        <v>WIR</v>
      </c>
      <c r="E88" s="78" t="str">
        <f>'lista startowa'!B23</f>
        <v>RENOX</v>
      </c>
      <c r="F88" s="107">
        <v>42486</v>
      </c>
      <c r="G88" s="76" t="s">
        <v>112</v>
      </c>
      <c r="H88" s="76" t="s">
        <v>114</v>
      </c>
      <c r="I88" s="75"/>
      <c r="J88" s="75" t="s">
        <v>110</v>
      </c>
      <c r="K88" s="75"/>
      <c r="L88" s="75"/>
      <c r="M88" s="75" t="s">
        <v>110</v>
      </c>
      <c r="N88" s="75"/>
      <c r="O88" s="75"/>
      <c r="P88" s="75" t="s">
        <v>110</v>
      </c>
      <c r="Q88" s="74"/>
      <c r="U88" s="62" t="str">
        <f t="shared" si="2"/>
        <v/>
      </c>
      <c r="V88" s="224" t="str">
        <f t="shared" si="3"/>
        <v/>
      </c>
    </row>
    <row r="89" spans="1:22" ht="12.95" customHeight="1" x14ac:dyDescent="0.2">
      <c r="A89" s="81">
        <v>7</v>
      </c>
      <c r="B89" s="80">
        <v>88</v>
      </c>
      <c r="C89" s="79" t="s">
        <v>113</v>
      </c>
      <c r="D89" s="78" t="str">
        <f>'lista startowa'!B15</f>
        <v>TRZYSTU</v>
      </c>
      <c r="E89" s="78" t="str">
        <f>'lista startowa'!B22</f>
        <v>ORANGE DP</v>
      </c>
      <c r="F89" s="107">
        <v>42486</v>
      </c>
      <c r="G89" s="76" t="s">
        <v>115</v>
      </c>
      <c r="H89" s="76" t="s">
        <v>114</v>
      </c>
      <c r="I89" s="75"/>
      <c r="J89" s="75" t="s">
        <v>110</v>
      </c>
      <c r="K89" s="75"/>
      <c r="L89" s="75"/>
      <c r="M89" s="75" t="s">
        <v>110</v>
      </c>
      <c r="N89" s="75"/>
      <c r="O89" s="75"/>
      <c r="P89" s="75" t="s">
        <v>110</v>
      </c>
      <c r="Q89" s="74"/>
      <c r="U89" s="62" t="str">
        <f t="shared" si="2"/>
        <v/>
      </c>
      <c r="V89" s="224" t="str">
        <f t="shared" si="3"/>
        <v/>
      </c>
    </row>
    <row r="90" spans="1:22" ht="12.95" customHeight="1" x14ac:dyDescent="0.2">
      <c r="A90" s="81">
        <v>7</v>
      </c>
      <c r="B90" s="80">
        <v>89</v>
      </c>
      <c r="C90" s="79" t="s">
        <v>113</v>
      </c>
      <c r="D90" s="78" t="str">
        <f>'lista startowa'!B16</f>
        <v>RODZINKA</v>
      </c>
      <c r="E90" s="78" t="str">
        <f>'lista startowa'!B21</f>
        <v>NOWI</v>
      </c>
      <c r="F90" s="107">
        <v>42486</v>
      </c>
      <c r="G90" s="76" t="s">
        <v>115</v>
      </c>
      <c r="H90" s="76" t="s">
        <v>114</v>
      </c>
      <c r="I90" s="75"/>
      <c r="J90" s="75" t="s">
        <v>110</v>
      </c>
      <c r="K90" s="75"/>
      <c r="L90" s="75"/>
      <c r="M90" s="75" t="s">
        <v>110</v>
      </c>
      <c r="N90" s="75"/>
      <c r="O90" s="75"/>
      <c r="P90" s="75" t="s">
        <v>110</v>
      </c>
      <c r="Q90" s="74"/>
      <c r="U90" s="62" t="str">
        <f t="shared" si="2"/>
        <v/>
      </c>
      <c r="V90" s="224" t="str">
        <f t="shared" si="3"/>
        <v/>
      </c>
    </row>
    <row r="91" spans="1:22" ht="12.95" customHeight="1" x14ac:dyDescent="0.2">
      <c r="A91" s="81">
        <v>7</v>
      </c>
      <c r="B91" s="80">
        <v>90</v>
      </c>
      <c r="C91" s="79" t="s">
        <v>113</v>
      </c>
      <c r="D91" s="78" t="str">
        <f>'lista startowa'!B17</f>
        <v>ŁOSIE</v>
      </c>
      <c r="E91" s="78" t="str">
        <f>'lista startowa'!B20</f>
        <v>ORANGE SK</v>
      </c>
      <c r="F91" s="107">
        <v>42486</v>
      </c>
      <c r="G91" s="76" t="s">
        <v>115</v>
      </c>
      <c r="H91" s="76" t="s">
        <v>114</v>
      </c>
      <c r="I91" s="75"/>
      <c r="J91" s="75" t="s">
        <v>110</v>
      </c>
      <c r="K91" s="75"/>
      <c r="L91" s="75"/>
      <c r="M91" s="75" t="s">
        <v>110</v>
      </c>
      <c r="N91" s="75"/>
      <c r="O91" s="75"/>
      <c r="P91" s="75" t="s">
        <v>110</v>
      </c>
      <c r="Q91" s="74"/>
      <c r="U91" s="62" t="str">
        <f t="shared" si="2"/>
        <v/>
      </c>
      <c r="V91" s="224" t="str">
        <f t="shared" si="3"/>
        <v/>
      </c>
    </row>
    <row r="92" spans="1:22" ht="12.95" customHeight="1" thickBot="1" x14ac:dyDescent="0.25">
      <c r="A92" s="73">
        <v>7</v>
      </c>
      <c r="B92" s="72">
        <v>91</v>
      </c>
      <c r="C92" s="71" t="s">
        <v>113</v>
      </c>
      <c r="D92" s="70" t="str">
        <f>'lista startowa'!B19</f>
        <v>TENTEGOTEN</v>
      </c>
      <c r="E92" s="70" t="str">
        <f>'lista startowa'!B18</f>
        <v>JAD</v>
      </c>
      <c r="F92" s="108">
        <v>42487</v>
      </c>
      <c r="G92" s="68" t="s">
        <v>112</v>
      </c>
      <c r="H92" s="68" t="s">
        <v>111</v>
      </c>
      <c r="I92" s="67"/>
      <c r="J92" s="67" t="s">
        <v>110</v>
      </c>
      <c r="K92" s="67"/>
      <c r="L92" s="67"/>
      <c r="M92" s="67" t="s">
        <v>110</v>
      </c>
      <c r="N92" s="67"/>
      <c r="O92" s="67"/>
      <c r="P92" s="67" t="s">
        <v>110</v>
      </c>
      <c r="Q92" s="66"/>
      <c r="U92" s="62" t="str">
        <f t="shared" si="2"/>
        <v/>
      </c>
      <c r="V92" s="224" t="str">
        <f t="shared" si="3"/>
        <v/>
      </c>
    </row>
    <row r="93" spans="1:22" ht="12.95" customHeight="1" x14ac:dyDescent="0.2">
      <c r="A93" s="98">
        <v>8</v>
      </c>
      <c r="B93" s="97">
        <v>92</v>
      </c>
      <c r="C93" s="87" t="s">
        <v>113</v>
      </c>
      <c r="D93" s="86" t="str">
        <f>'lista startowa'!B2</f>
        <v>AMATORZY</v>
      </c>
      <c r="E93" s="86" t="str">
        <f>'lista startowa'!B9</f>
        <v>ENGLISH PERFECT</v>
      </c>
      <c r="F93" s="110">
        <v>42499</v>
      </c>
      <c r="G93" s="84" t="s">
        <v>112</v>
      </c>
      <c r="H93" s="84" t="s">
        <v>116</v>
      </c>
      <c r="I93" s="83"/>
      <c r="J93" s="83" t="s">
        <v>110</v>
      </c>
      <c r="K93" s="83"/>
      <c r="L93" s="83"/>
      <c r="M93" s="83" t="s">
        <v>110</v>
      </c>
      <c r="N93" s="83"/>
      <c r="O93" s="83"/>
      <c r="P93" s="83" t="s">
        <v>110</v>
      </c>
      <c r="Q93" s="82"/>
      <c r="U93" s="62" t="str">
        <f t="shared" si="2"/>
        <v/>
      </c>
      <c r="V93" s="224" t="str">
        <f t="shared" si="3"/>
        <v/>
      </c>
    </row>
    <row r="94" spans="1:22" ht="12.95" customHeight="1" x14ac:dyDescent="0.2">
      <c r="A94" s="96">
        <v>8</v>
      </c>
      <c r="B94" s="125">
        <v>93</v>
      </c>
      <c r="C94" s="124" t="s">
        <v>117</v>
      </c>
      <c r="D94" s="123" t="str">
        <f>'lista startowa'!B8</f>
        <v>FIERY TITANS</v>
      </c>
      <c r="E94" s="123" t="str">
        <f>'lista startowa'!B10</f>
        <v>KRZYNO1</v>
      </c>
      <c r="F94" s="122">
        <v>42499</v>
      </c>
      <c r="G94" s="121" t="s">
        <v>112</v>
      </c>
      <c r="H94" s="121" t="s">
        <v>116</v>
      </c>
      <c r="I94" s="120">
        <v>2</v>
      </c>
      <c r="J94" s="120" t="s">
        <v>110</v>
      </c>
      <c r="K94" s="120">
        <v>0</v>
      </c>
      <c r="L94" s="120">
        <v>18</v>
      </c>
      <c r="M94" s="120" t="s">
        <v>110</v>
      </c>
      <c r="N94" s="120">
        <v>0</v>
      </c>
      <c r="O94" s="120"/>
      <c r="P94" s="120" t="s">
        <v>110</v>
      </c>
      <c r="Q94" s="119"/>
      <c r="U94" s="62" t="str">
        <f t="shared" si="2"/>
        <v/>
      </c>
      <c r="V94" s="224" t="str">
        <f t="shared" si="3"/>
        <v/>
      </c>
    </row>
    <row r="95" spans="1:22" ht="12.95" customHeight="1" x14ac:dyDescent="0.2">
      <c r="A95" s="96">
        <v>8</v>
      </c>
      <c r="B95" s="80">
        <v>94</v>
      </c>
      <c r="C95" s="79" t="s">
        <v>113</v>
      </c>
      <c r="D95" s="78" t="str">
        <f>'lista startowa'!B7</f>
        <v>DOMINO</v>
      </c>
      <c r="E95" s="78" t="str">
        <f>'lista startowa'!B11</f>
        <v>BAUERS</v>
      </c>
      <c r="F95" s="107">
        <v>42499</v>
      </c>
      <c r="G95" s="76" t="s">
        <v>112</v>
      </c>
      <c r="H95" s="76" t="s">
        <v>116</v>
      </c>
      <c r="I95" s="75"/>
      <c r="J95" s="75" t="s">
        <v>110</v>
      </c>
      <c r="K95" s="75"/>
      <c r="L95" s="75"/>
      <c r="M95" s="75" t="s">
        <v>110</v>
      </c>
      <c r="N95" s="75"/>
      <c r="O95" s="75"/>
      <c r="P95" s="75" t="s">
        <v>110</v>
      </c>
      <c r="Q95" s="74"/>
      <c r="U95" s="62" t="str">
        <f t="shared" si="2"/>
        <v/>
      </c>
      <c r="V95" s="224" t="str">
        <f t="shared" si="3"/>
        <v/>
      </c>
    </row>
    <row r="96" spans="1:22" ht="12.95" customHeight="1" x14ac:dyDescent="0.2">
      <c r="A96" s="96">
        <v>8</v>
      </c>
      <c r="B96" s="80">
        <v>95</v>
      </c>
      <c r="C96" s="79" t="s">
        <v>113</v>
      </c>
      <c r="D96" s="78" t="str">
        <f>'lista startowa'!B6</f>
        <v>BRACIA</v>
      </c>
      <c r="E96" s="78" t="str">
        <f>'lista startowa'!B12</f>
        <v>ONA I ON</v>
      </c>
      <c r="F96" s="107">
        <v>42499</v>
      </c>
      <c r="G96" s="76" t="s">
        <v>115</v>
      </c>
      <c r="H96" s="76" t="s">
        <v>116</v>
      </c>
      <c r="I96" s="75"/>
      <c r="J96" s="75" t="s">
        <v>110</v>
      </c>
      <c r="K96" s="75"/>
      <c r="L96" s="75"/>
      <c r="M96" s="75" t="s">
        <v>110</v>
      </c>
      <c r="N96" s="75"/>
      <c r="O96" s="75"/>
      <c r="P96" s="75" t="s">
        <v>110</v>
      </c>
      <c r="Q96" s="74"/>
      <c r="U96" s="62" t="str">
        <f t="shared" si="2"/>
        <v/>
      </c>
      <c r="V96" s="224" t="str">
        <f t="shared" si="3"/>
        <v/>
      </c>
    </row>
    <row r="97" spans="1:22" ht="12.95" customHeight="1" x14ac:dyDescent="0.2">
      <c r="A97" s="96">
        <v>8</v>
      </c>
      <c r="B97" s="80">
        <v>96</v>
      </c>
      <c r="C97" s="79" t="s">
        <v>113</v>
      </c>
      <c r="D97" s="78" t="str">
        <f>'lista startowa'!B5</f>
        <v>BEMAR</v>
      </c>
      <c r="E97" s="78" t="str">
        <f>'lista startowa'!B13</f>
        <v>SOWGR</v>
      </c>
      <c r="F97" s="107">
        <v>42499</v>
      </c>
      <c r="G97" s="76" t="s">
        <v>115</v>
      </c>
      <c r="H97" s="76" t="s">
        <v>116</v>
      </c>
      <c r="I97" s="75"/>
      <c r="J97" s="75" t="s">
        <v>110</v>
      </c>
      <c r="K97" s="75"/>
      <c r="L97" s="75"/>
      <c r="M97" s="75" t="s">
        <v>110</v>
      </c>
      <c r="N97" s="75"/>
      <c r="O97" s="75"/>
      <c r="P97" s="75" t="s">
        <v>110</v>
      </c>
      <c r="Q97" s="74"/>
      <c r="U97" s="62" t="str">
        <f t="shared" si="2"/>
        <v/>
      </c>
      <c r="V97" s="224" t="str">
        <f t="shared" si="3"/>
        <v/>
      </c>
    </row>
    <row r="98" spans="1:22" ht="12.95" customHeight="1" x14ac:dyDescent="0.2">
      <c r="A98" s="96">
        <v>8</v>
      </c>
      <c r="B98" s="80">
        <v>97</v>
      </c>
      <c r="C98" s="79" t="s">
        <v>113</v>
      </c>
      <c r="D98" s="78" t="str">
        <f>'lista startowa'!B4</f>
        <v>SEBADAR</v>
      </c>
      <c r="E98" s="78" t="str">
        <f>'lista startowa'!B26</f>
        <v>ADO</v>
      </c>
      <c r="F98" s="107">
        <v>42499</v>
      </c>
      <c r="G98" s="76" t="s">
        <v>115</v>
      </c>
      <c r="H98" s="76" t="s">
        <v>116</v>
      </c>
      <c r="I98" s="75"/>
      <c r="J98" s="75" t="s">
        <v>110</v>
      </c>
      <c r="K98" s="75"/>
      <c r="L98" s="75"/>
      <c r="M98" s="75" t="s">
        <v>110</v>
      </c>
      <c r="N98" s="75"/>
      <c r="O98" s="75"/>
      <c r="P98" s="75" t="s">
        <v>110</v>
      </c>
      <c r="Q98" s="74"/>
      <c r="U98" s="62" t="str">
        <f t="shared" si="2"/>
        <v/>
      </c>
      <c r="V98" s="224" t="str">
        <f t="shared" si="3"/>
        <v/>
      </c>
    </row>
    <row r="99" spans="1:22" ht="12.95" customHeight="1" x14ac:dyDescent="0.2">
      <c r="A99" s="96">
        <v>8</v>
      </c>
      <c r="B99" s="80">
        <v>98</v>
      </c>
      <c r="C99" s="79" t="s">
        <v>113</v>
      </c>
      <c r="D99" s="78" t="str">
        <f>'lista startowa'!B3</f>
        <v>PĄCZUSIE</v>
      </c>
      <c r="E99" s="78" t="str">
        <f>'lista startowa'!B27</f>
        <v>WOLNY LOS</v>
      </c>
      <c r="F99" s="107">
        <v>42500</v>
      </c>
      <c r="G99" s="76" t="s">
        <v>112</v>
      </c>
      <c r="H99" s="76" t="s">
        <v>114</v>
      </c>
      <c r="I99" s="75"/>
      <c r="J99" s="75" t="s">
        <v>110</v>
      </c>
      <c r="K99" s="75"/>
      <c r="L99" s="75"/>
      <c r="M99" s="75" t="s">
        <v>110</v>
      </c>
      <c r="N99" s="75"/>
      <c r="O99" s="75"/>
      <c r="P99" s="75" t="s">
        <v>110</v>
      </c>
      <c r="Q99" s="74"/>
      <c r="U99" s="62" t="str">
        <f t="shared" si="2"/>
        <v/>
      </c>
      <c r="V99" s="224" t="str">
        <f t="shared" si="3"/>
        <v/>
      </c>
    </row>
    <row r="100" spans="1:22" ht="12.95" customHeight="1" x14ac:dyDescent="0.2">
      <c r="A100" s="96">
        <v>8</v>
      </c>
      <c r="B100" s="80">
        <v>99</v>
      </c>
      <c r="C100" s="79" t="s">
        <v>113</v>
      </c>
      <c r="D100" s="78" t="str">
        <f>'lista startowa'!B25</f>
        <v>PAULGREKO</v>
      </c>
      <c r="E100" s="78" t="str">
        <f>'lista startowa'!B14</f>
        <v>WIR</v>
      </c>
      <c r="F100" s="107">
        <v>42500</v>
      </c>
      <c r="G100" s="76" t="s">
        <v>112</v>
      </c>
      <c r="H100" s="76" t="s">
        <v>114</v>
      </c>
      <c r="I100" s="75"/>
      <c r="J100" s="75" t="s">
        <v>110</v>
      </c>
      <c r="K100" s="75"/>
      <c r="L100" s="75"/>
      <c r="M100" s="75" t="s">
        <v>110</v>
      </c>
      <c r="N100" s="75"/>
      <c r="O100" s="75"/>
      <c r="P100" s="75" t="s">
        <v>110</v>
      </c>
      <c r="Q100" s="74"/>
      <c r="U100" s="62" t="str">
        <f t="shared" si="2"/>
        <v/>
      </c>
      <c r="V100" s="224" t="str">
        <f t="shared" si="3"/>
        <v/>
      </c>
    </row>
    <row r="101" spans="1:22" ht="12.95" customHeight="1" x14ac:dyDescent="0.2">
      <c r="A101" s="96">
        <v>8</v>
      </c>
      <c r="B101" s="80">
        <v>100</v>
      </c>
      <c r="C101" s="79" t="s">
        <v>113</v>
      </c>
      <c r="D101" s="78" t="str">
        <f>'lista startowa'!B24</f>
        <v>ORANGE LA</v>
      </c>
      <c r="E101" s="78" t="str">
        <f>'lista startowa'!B15</f>
        <v>TRZYSTU</v>
      </c>
      <c r="F101" s="107">
        <v>42500</v>
      </c>
      <c r="G101" s="76" t="s">
        <v>112</v>
      </c>
      <c r="H101" s="76" t="s">
        <v>114</v>
      </c>
      <c r="I101" s="75"/>
      <c r="J101" s="75" t="s">
        <v>110</v>
      </c>
      <c r="K101" s="75"/>
      <c r="L101" s="75"/>
      <c r="M101" s="75" t="s">
        <v>110</v>
      </c>
      <c r="N101" s="75"/>
      <c r="O101" s="75"/>
      <c r="P101" s="75" t="s">
        <v>110</v>
      </c>
      <c r="Q101" s="74"/>
      <c r="U101" s="62" t="str">
        <f t="shared" si="2"/>
        <v/>
      </c>
      <c r="V101" s="224" t="str">
        <f t="shared" si="3"/>
        <v/>
      </c>
    </row>
    <row r="102" spans="1:22" ht="12.95" customHeight="1" x14ac:dyDescent="0.2">
      <c r="A102" s="96">
        <v>8</v>
      </c>
      <c r="B102" s="80">
        <v>101</v>
      </c>
      <c r="C102" s="79" t="s">
        <v>113</v>
      </c>
      <c r="D102" s="78" t="str">
        <f>'lista startowa'!B23</f>
        <v>RENOX</v>
      </c>
      <c r="E102" s="78" t="str">
        <f>'lista startowa'!B16</f>
        <v>RODZINKA</v>
      </c>
      <c r="F102" s="107">
        <v>42500</v>
      </c>
      <c r="G102" s="76" t="s">
        <v>115</v>
      </c>
      <c r="H102" s="76" t="s">
        <v>114</v>
      </c>
      <c r="I102" s="75"/>
      <c r="J102" s="75" t="s">
        <v>110</v>
      </c>
      <c r="K102" s="75"/>
      <c r="L102" s="75"/>
      <c r="M102" s="75" t="s">
        <v>110</v>
      </c>
      <c r="N102" s="75"/>
      <c r="O102" s="75"/>
      <c r="P102" s="75" t="s">
        <v>110</v>
      </c>
      <c r="Q102" s="74"/>
      <c r="U102" s="62" t="str">
        <f t="shared" si="2"/>
        <v/>
      </c>
      <c r="V102" s="224" t="str">
        <f t="shared" si="3"/>
        <v/>
      </c>
    </row>
    <row r="103" spans="1:22" ht="12.95" customHeight="1" x14ac:dyDescent="0.2">
      <c r="A103" s="96">
        <v>8</v>
      </c>
      <c r="B103" s="80">
        <v>102</v>
      </c>
      <c r="C103" s="79" t="s">
        <v>113</v>
      </c>
      <c r="D103" s="78" t="str">
        <f>'lista startowa'!B22</f>
        <v>ORANGE DP</v>
      </c>
      <c r="E103" s="78" t="str">
        <f>'lista startowa'!B17</f>
        <v>ŁOSIE</v>
      </c>
      <c r="F103" s="107">
        <v>42500</v>
      </c>
      <c r="G103" s="76" t="s">
        <v>115</v>
      </c>
      <c r="H103" s="76" t="s">
        <v>114</v>
      </c>
      <c r="I103" s="75"/>
      <c r="J103" s="75" t="s">
        <v>110</v>
      </c>
      <c r="K103" s="75"/>
      <c r="L103" s="75"/>
      <c r="M103" s="75" t="s">
        <v>110</v>
      </c>
      <c r="N103" s="75"/>
      <c r="O103" s="75"/>
      <c r="P103" s="75" t="s">
        <v>110</v>
      </c>
      <c r="Q103" s="74"/>
      <c r="U103" s="62" t="str">
        <f t="shared" si="2"/>
        <v/>
      </c>
      <c r="V103" s="224" t="str">
        <f t="shared" si="3"/>
        <v/>
      </c>
    </row>
    <row r="104" spans="1:22" ht="12.95" customHeight="1" x14ac:dyDescent="0.2">
      <c r="A104" s="96">
        <v>8</v>
      </c>
      <c r="B104" s="80">
        <v>103</v>
      </c>
      <c r="C104" s="79" t="s">
        <v>113</v>
      </c>
      <c r="D104" s="78" t="str">
        <f>'lista startowa'!B21</f>
        <v>NOWI</v>
      </c>
      <c r="E104" s="78" t="str">
        <f>'lista startowa'!B18</f>
        <v>JAD</v>
      </c>
      <c r="F104" s="107">
        <v>42500</v>
      </c>
      <c r="G104" s="76" t="s">
        <v>115</v>
      </c>
      <c r="H104" s="76" t="s">
        <v>114</v>
      </c>
      <c r="I104" s="75"/>
      <c r="J104" s="75" t="s">
        <v>110</v>
      </c>
      <c r="K104" s="75"/>
      <c r="L104" s="75"/>
      <c r="M104" s="75" t="s">
        <v>110</v>
      </c>
      <c r="N104" s="75"/>
      <c r="O104" s="75"/>
      <c r="P104" s="75" t="s">
        <v>110</v>
      </c>
      <c r="Q104" s="74"/>
      <c r="U104" s="62" t="str">
        <f t="shared" si="2"/>
        <v/>
      </c>
      <c r="V104" s="224" t="str">
        <f t="shared" si="3"/>
        <v/>
      </c>
    </row>
    <row r="105" spans="1:22" ht="12.95" customHeight="1" thickBot="1" x14ac:dyDescent="0.25">
      <c r="A105" s="109">
        <v>8</v>
      </c>
      <c r="B105" s="94">
        <v>104</v>
      </c>
      <c r="C105" s="71" t="s">
        <v>113</v>
      </c>
      <c r="D105" s="70" t="str">
        <f>'lista startowa'!B20</f>
        <v>ORANGE SK</v>
      </c>
      <c r="E105" s="70" t="str">
        <f>'lista startowa'!B19</f>
        <v>TENTEGOTEN</v>
      </c>
      <c r="F105" s="108">
        <v>42501</v>
      </c>
      <c r="G105" s="68" t="s">
        <v>112</v>
      </c>
      <c r="H105" s="68" t="s">
        <v>111</v>
      </c>
      <c r="I105" s="67"/>
      <c r="J105" s="67" t="s">
        <v>110</v>
      </c>
      <c r="K105" s="67"/>
      <c r="L105" s="67"/>
      <c r="M105" s="67" t="s">
        <v>110</v>
      </c>
      <c r="N105" s="67"/>
      <c r="O105" s="67"/>
      <c r="P105" s="67" t="s">
        <v>110</v>
      </c>
      <c r="Q105" s="66"/>
      <c r="U105" s="62" t="str">
        <f t="shared" si="2"/>
        <v/>
      </c>
      <c r="V105" s="224" t="str">
        <f t="shared" si="3"/>
        <v/>
      </c>
    </row>
    <row r="106" spans="1:22" ht="12.95" customHeight="1" x14ac:dyDescent="0.2">
      <c r="A106" s="89">
        <v>9</v>
      </c>
      <c r="B106" s="88">
        <v>105</v>
      </c>
      <c r="C106" s="87" t="s">
        <v>113</v>
      </c>
      <c r="D106" s="86" t="str">
        <f>'lista startowa'!B10</f>
        <v>KRZYNO1</v>
      </c>
      <c r="E106" s="86" t="str">
        <f>'lista startowa'!B2</f>
        <v>AMATORZY</v>
      </c>
      <c r="F106" s="110">
        <v>42513</v>
      </c>
      <c r="G106" s="84" t="s">
        <v>112</v>
      </c>
      <c r="H106" s="84" t="s">
        <v>116</v>
      </c>
      <c r="I106" s="83"/>
      <c r="J106" s="83" t="s">
        <v>110</v>
      </c>
      <c r="K106" s="83"/>
      <c r="L106" s="83"/>
      <c r="M106" s="83" t="s">
        <v>110</v>
      </c>
      <c r="N106" s="83"/>
      <c r="O106" s="83"/>
      <c r="P106" s="83" t="s">
        <v>110</v>
      </c>
      <c r="Q106" s="82"/>
      <c r="U106" s="62" t="str">
        <f t="shared" si="2"/>
        <v/>
      </c>
      <c r="V106" s="224" t="str">
        <f t="shared" si="3"/>
        <v/>
      </c>
    </row>
    <row r="107" spans="1:22" ht="12.95" customHeight="1" x14ac:dyDescent="0.2">
      <c r="A107" s="81">
        <v>9</v>
      </c>
      <c r="B107" s="80">
        <v>106</v>
      </c>
      <c r="C107" s="79" t="s">
        <v>113</v>
      </c>
      <c r="D107" s="78" t="str">
        <f>'lista startowa'!B11</f>
        <v>BAUERS</v>
      </c>
      <c r="E107" s="78" t="str">
        <f>'lista startowa'!B9</f>
        <v>ENGLISH PERFECT</v>
      </c>
      <c r="F107" s="107">
        <v>42513</v>
      </c>
      <c r="G107" s="76" t="s">
        <v>112</v>
      </c>
      <c r="H107" s="76" t="s">
        <v>116</v>
      </c>
      <c r="I107" s="75"/>
      <c r="J107" s="75" t="s">
        <v>110</v>
      </c>
      <c r="K107" s="75"/>
      <c r="L107" s="75"/>
      <c r="M107" s="75" t="s">
        <v>110</v>
      </c>
      <c r="N107" s="75"/>
      <c r="O107" s="75"/>
      <c r="P107" s="75" t="s">
        <v>110</v>
      </c>
      <c r="Q107" s="74"/>
      <c r="U107" s="62" t="str">
        <f t="shared" si="2"/>
        <v/>
      </c>
      <c r="V107" s="224" t="str">
        <f t="shared" si="3"/>
        <v/>
      </c>
    </row>
    <row r="108" spans="1:22" ht="12.95" customHeight="1" x14ac:dyDescent="0.2">
      <c r="A108" s="81">
        <v>9</v>
      </c>
      <c r="B108" s="80">
        <v>107</v>
      </c>
      <c r="C108" s="79" t="s">
        <v>113</v>
      </c>
      <c r="D108" s="78" t="str">
        <f>'lista startowa'!B12</f>
        <v>ONA I ON</v>
      </c>
      <c r="E108" s="78" t="str">
        <f>'lista startowa'!B8</f>
        <v>FIERY TITANS</v>
      </c>
      <c r="F108" s="107">
        <v>42513</v>
      </c>
      <c r="G108" s="76" t="s">
        <v>112</v>
      </c>
      <c r="H108" s="76" t="s">
        <v>116</v>
      </c>
      <c r="I108" s="75"/>
      <c r="J108" s="75" t="s">
        <v>110</v>
      </c>
      <c r="K108" s="75"/>
      <c r="L108" s="75"/>
      <c r="M108" s="75" t="s">
        <v>110</v>
      </c>
      <c r="N108" s="75"/>
      <c r="O108" s="75"/>
      <c r="P108" s="75" t="s">
        <v>110</v>
      </c>
      <c r="Q108" s="74"/>
      <c r="U108" s="62" t="str">
        <f t="shared" si="2"/>
        <v/>
      </c>
      <c r="V108" s="224" t="str">
        <f t="shared" si="3"/>
        <v/>
      </c>
    </row>
    <row r="109" spans="1:22" ht="12.95" customHeight="1" x14ac:dyDescent="0.2">
      <c r="A109" s="81">
        <v>9</v>
      </c>
      <c r="B109" s="80">
        <v>108</v>
      </c>
      <c r="C109" s="79" t="s">
        <v>113</v>
      </c>
      <c r="D109" s="78" t="str">
        <f>'lista startowa'!B13</f>
        <v>SOWGR</v>
      </c>
      <c r="E109" s="78" t="str">
        <f>'lista startowa'!B7</f>
        <v>DOMINO</v>
      </c>
      <c r="F109" s="107">
        <v>42513</v>
      </c>
      <c r="G109" s="76" t="s">
        <v>115</v>
      </c>
      <c r="H109" s="76" t="s">
        <v>116</v>
      </c>
      <c r="I109" s="75"/>
      <c r="J109" s="75" t="s">
        <v>110</v>
      </c>
      <c r="K109" s="75"/>
      <c r="L109" s="75"/>
      <c r="M109" s="75" t="s">
        <v>110</v>
      </c>
      <c r="N109" s="75"/>
      <c r="O109" s="75"/>
      <c r="P109" s="75" t="s">
        <v>110</v>
      </c>
      <c r="Q109" s="74"/>
      <c r="U109" s="62" t="str">
        <f t="shared" si="2"/>
        <v/>
      </c>
      <c r="V109" s="224" t="str">
        <f t="shared" si="3"/>
        <v/>
      </c>
    </row>
    <row r="110" spans="1:22" ht="12.95" customHeight="1" x14ac:dyDescent="0.2">
      <c r="A110" s="81">
        <v>9</v>
      </c>
      <c r="B110" s="80">
        <v>109</v>
      </c>
      <c r="C110" s="79" t="s">
        <v>113</v>
      </c>
      <c r="D110" s="78" t="str">
        <f>'lista startowa'!B26</f>
        <v>ADO</v>
      </c>
      <c r="E110" s="78" t="str">
        <f>'lista startowa'!B6</f>
        <v>BRACIA</v>
      </c>
      <c r="F110" s="107">
        <v>42513</v>
      </c>
      <c r="G110" s="76" t="s">
        <v>115</v>
      </c>
      <c r="H110" s="76" t="s">
        <v>116</v>
      </c>
      <c r="I110" s="75"/>
      <c r="J110" s="75" t="s">
        <v>110</v>
      </c>
      <c r="K110" s="75"/>
      <c r="L110" s="75"/>
      <c r="M110" s="75" t="s">
        <v>110</v>
      </c>
      <c r="N110" s="75"/>
      <c r="O110" s="75"/>
      <c r="P110" s="75" t="s">
        <v>110</v>
      </c>
      <c r="Q110" s="74"/>
      <c r="U110" s="62" t="str">
        <f t="shared" si="2"/>
        <v/>
      </c>
      <c r="V110" s="224" t="str">
        <f t="shared" si="3"/>
        <v/>
      </c>
    </row>
    <row r="111" spans="1:22" ht="12.95" customHeight="1" x14ac:dyDescent="0.2">
      <c r="A111" s="81">
        <v>9</v>
      </c>
      <c r="B111" s="80">
        <v>110</v>
      </c>
      <c r="C111" s="79" t="s">
        <v>113</v>
      </c>
      <c r="D111" s="78" t="str">
        <f>'lista startowa'!B27</f>
        <v>WOLNY LOS</v>
      </c>
      <c r="E111" s="78" t="str">
        <f>'lista startowa'!B5</f>
        <v>BEMAR</v>
      </c>
      <c r="F111" s="107">
        <v>42513</v>
      </c>
      <c r="G111" s="76" t="s">
        <v>115</v>
      </c>
      <c r="H111" s="76" t="s">
        <v>116</v>
      </c>
      <c r="I111" s="75"/>
      <c r="J111" s="75" t="s">
        <v>110</v>
      </c>
      <c r="K111" s="75"/>
      <c r="L111" s="75"/>
      <c r="M111" s="75" t="s">
        <v>110</v>
      </c>
      <c r="N111" s="75"/>
      <c r="O111" s="75"/>
      <c r="P111" s="75" t="s">
        <v>110</v>
      </c>
      <c r="Q111" s="74"/>
      <c r="U111" s="62" t="str">
        <f t="shared" si="2"/>
        <v/>
      </c>
      <c r="V111" s="224" t="str">
        <f t="shared" si="3"/>
        <v/>
      </c>
    </row>
    <row r="112" spans="1:22" ht="12.95" customHeight="1" x14ac:dyDescent="0.2">
      <c r="A112" s="81">
        <v>9</v>
      </c>
      <c r="B112" s="80">
        <v>111</v>
      </c>
      <c r="C112" s="79" t="s">
        <v>113</v>
      </c>
      <c r="D112" s="78" t="str">
        <f>'lista startowa'!B14</f>
        <v>WIR</v>
      </c>
      <c r="E112" s="78" t="str">
        <f>'lista startowa'!B4</f>
        <v>SEBADAR</v>
      </c>
      <c r="F112" s="107">
        <v>42514</v>
      </c>
      <c r="G112" s="76" t="s">
        <v>115</v>
      </c>
      <c r="H112" s="76" t="s">
        <v>114</v>
      </c>
      <c r="I112" s="75"/>
      <c r="J112" s="75" t="s">
        <v>110</v>
      </c>
      <c r="K112" s="75"/>
      <c r="L112" s="75"/>
      <c r="M112" s="75" t="s">
        <v>110</v>
      </c>
      <c r="N112" s="75"/>
      <c r="O112" s="75"/>
      <c r="P112" s="75" t="s">
        <v>110</v>
      </c>
      <c r="Q112" s="74"/>
      <c r="U112" s="62" t="str">
        <f t="shared" si="2"/>
        <v/>
      </c>
      <c r="V112" s="224" t="str">
        <f t="shared" si="3"/>
        <v/>
      </c>
    </row>
    <row r="113" spans="1:22" ht="12.95" customHeight="1" x14ac:dyDescent="0.2">
      <c r="A113" s="81">
        <v>9</v>
      </c>
      <c r="B113" s="125">
        <v>112</v>
      </c>
      <c r="C113" s="124" t="s">
        <v>117</v>
      </c>
      <c r="D113" s="123" t="str">
        <f>'lista startowa'!B15</f>
        <v>TRZYSTU</v>
      </c>
      <c r="E113" s="123" t="str">
        <f>'lista startowa'!B3</f>
        <v>PĄCZUSIE</v>
      </c>
      <c r="F113" s="122">
        <v>42514</v>
      </c>
      <c r="G113" s="121" t="s">
        <v>112</v>
      </c>
      <c r="H113" s="121" t="s">
        <v>114</v>
      </c>
      <c r="I113" s="120">
        <v>2</v>
      </c>
      <c r="J113" s="120" t="s">
        <v>110</v>
      </c>
      <c r="K113" s="120">
        <v>0</v>
      </c>
      <c r="L113" s="120">
        <v>18</v>
      </c>
      <c r="M113" s="120" t="s">
        <v>110</v>
      </c>
      <c r="N113" s="120">
        <v>0</v>
      </c>
      <c r="O113" s="120">
        <v>1256</v>
      </c>
      <c r="P113" s="120" t="s">
        <v>110</v>
      </c>
      <c r="Q113" s="119">
        <v>954</v>
      </c>
      <c r="U113" s="62" t="str">
        <f t="shared" si="2"/>
        <v/>
      </c>
      <c r="V113" s="224" t="str">
        <f t="shared" si="3"/>
        <v/>
      </c>
    </row>
    <row r="114" spans="1:22" ht="12.95" customHeight="1" x14ac:dyDescent="0.2">
      <c r="A114" s="81">
        <v>9</v>
      </c>
      <c r="B114" s="80">
        <v>113</v>
      </c>
      <c r="C114" s="79" t="s">
        <v>113</v>
      </c>
      <c r="D114" s="78" t="str">
        <f>'lista startowa'!B16</f>
        <v>RODZINKA</v>
      </c>
      <c r="E114" s="78" t="str">
        <f>'lista startowa'!B25</f>
        <v>PAULGREKO</v>
      </c>
      <c r="F114" s="107">
        <v>42514</v>
      </c>
      <c r="G114" s="76" t="s">
        <v>112</v>
      </c>
      <c r="H114" s="76" t="s">
        <v>114</v>
      </c>
      <c r="I114" s="75"/>
      <c r="J114" s="75" t="s">
        <v>110</v>
      </c>
      <c r="K114" s="75"/>
      <c r="L114" s="75"/>
      <c r="M114" s="75" t="s">
        <v>110</v>
      </c>
      <c r="N114" s="75"/>
      <c r="O114" s="75"/>
      <c r="P114" s="75" t="s">
        <v>110</v>
      </c>
      <c r="Q114" s="74"/>
      <c r="U114" s="62" t="str">
        <f t="shared" si="2"/>
        <v/>
      </c>
      <c r="V114" s="224" t="str">
        <f t="shared" si="3"/>
        <v/>
      </c>
    </row>
    <row r="115" spans="1:22" ht="12.95" customHeight="1" x14ac:dyDescent="0.2">
      <c r="A115" s="81">
        <v>9</v>
      </c>
      <c r="B115" s="80">
        <v>114</v>
      </c>
      <c r="C115" s="79" t="s">
        <v>113</v>
      </c>
      <c r="D115" s="78" t="str">
        <f>'lista startowa'!B17</f>
        <v>ŁOSIE</v>
      </c>
      <c r="E115" s="78" t="str">
        <f>'lista startowa'!B24</f>
        <v>ORANGE LA</v>
      </c>
      <c r="F115" s="107">
        <v>42514</v>
      </c>
      <c r="G115" s="76" t="s">
        <v>115</v>
      </c>
      <c r="H115" s="76" t="s">
        <v>114</v>
      </c>
      <c r="I115" s="75"/>
      <c r="J115" s="75" t="s">
        <v>110</v>
      </c>
      <c r="K115" s="75"/>
      <c r="L115" s="75"/>
      <c r="M115" s="75" t="s">
        <v>110</v>
      </c>
      <c r="N115" s="75"/>
      <c r="O115" s="75"/>
      <c r="P115" s="75" t="s">
        <v>110</v>
      </c>
      <c r="Q115" s="74"/>
      <c r="U115" s="62" t="str">
        <f t="shared" si="2"/>
        <v/>
      </c>
      <c r="V115" s="224" t="str">
        <f t="shared" si="3"/>
        <v/>
      </c>
    </row>
    <row r="116" spans="1:22" ht="12.95" customHeight="1" x14ac:dyDescent="0.2">
      <c r="A116" s="81">
        <v>9</v>
      </c>
      <c r="B116" s="80">
        <v>115</v>
      </c>
      <c r="C116" s="79" t="s">
        <v>113</v>
      </c>
      <c r="D116" s="78" t="str">
        <f>'lista startowa'!B18</f>
        <v>JAD</v>
      </c>
      <c r="E116" s="78" t="str">
        <f>'lista startowa'!B23</f>
        <v>RENOX</v>
      </c>
      <c r="F116" s="107">
        <v>42514</v>
      </c>
      <c r="G116" s="76" t="s">
        <v>115</v>
      </c>
      <c r="H116" s="76" t="s">
        <v>114</v>
      </c>
      <c r="I116" s="75"/>
      <c r="J116" s="75" t="s">
        <v>110</v>
      </c>
      <c r="K116" s="75"/>
      <c r="L116" s="75"/>
      <c r="M116" s="75" t="s">
        <v>110</v>
      </c>
      <c r="N116" s="75"/>
      <c r="O116" s="75"/>
      <c r="P116" s="75" t="s">
        <v>110</v>
      </c>
      <c r="Q116" s="74"/>
      <c r="U116" s="62" t="str">
        <f t="shared" si="2"/>
        <v/>
      </c>
      <c r="V116" s="224" t="str">
        <f t="shared" si="3"/>
        <v/>
      </c>
    </row>
    <row r="117" spans="1:22" ht="12.95" customHeight="1" x14ac:dyDescent="0.2">
      <c r="A117" s="81">
        <v>9</v>
      </c>
      <c r="B117" s="80">
        <v>116</v>
      </c>
      <c r="C117" s="79" t="s">
        <v>113</v>
      </c>
      <c r="D117" s="78" t="str">
        <f>'lista startowa'!B19</f>
        <v>TENTEGOTEN</v>
      </c>
      <c r="E117" s="78" t="str">
        <f>'lista startowa'!B22</f>
        <v>ORANGE DP</v>
      </c>
      <c r="F117" s="107">
        <v>42514</v>
      </c>
      <c r="G117" s="76" t="s">
        <v>115</v>
      </c>
      <c r="H117" s="76" t="s">
        <v>114</v>
      </c>
      <c r="I117" s="75"/>
      <c r="J117" s="75" t="s">
        <v>110</v>
      </c>
      <c r="K117" s="75"/>
      <c r="L117" s="75"/>
      <c r="M117" s="75" t="s">
        <v>110</v>
      </c>
      <c r="N117" s="75"/>
      <c r="O117" s="75"/>
      <c r="P117" s="75" t="s">
        <v>110</v>
      </c>
      <c r="Q117" s="74"/>
      <c r="U117" s="62" t="str">
        <f t="shared" si="2"/>
        <v/>
      </c>
      <c r="V117" s="224" t="str">
        <f t="shared" si="3"/>
        <v/>
      </c>
    </row>
    <row r="118" spans="1:22" ht="12.95" customHeight="1" thickBot="1" x14ac:dyDescent="0.25">
      <c r="A118" s="73">
        <v>9</v>
      </c>
      <c r="B118" s="72">
        <v>117</v>
      </c>
      <c r="C118" s="71" t="s">
        <v>113</v>
      </c>
      <c r="D118" s="70" t="str">
        <f>'lista startowa'!B21</f>
        <v>NOWI</v>
      </c>
      <c r="E118" s="70" t="str">
        <f>'lista startowa'!B20</f>
        <v>ORANGE SK</v>
      </c>
      <c r="F118" s="108">
        <v>42515</v>
      </c>
      <c r="G118" s="68" t="s">
        <v>112</v>
      </c>
      <c r="H118" s="68" t="s">
        <v>111</v>
      </c>
      <c r="I118" s="67"/>
      <c r="J118" s="67" t="s">
        <v>110</v>
      </c>
      <c r="K118" s="67"/>
      <c r="L118" s="67"/>
      <c r="M118" s="67" t="s">
        <v>110</v>
      </c>
      <c r="N118" s="67"/>
      <c r="O118" s="67"/>
      <c r="P118" s="67" t="s">
        <v>110</v>
      </c>
      <c r="Q118" s="66"/>
      <c r="U118" s="62" t="str">
        <f t="shared" si="2"/>
        <v/>
      </c>
      <c r="V118" s="224" t="str">
        <f t="shared" si="3"/>
        <v/>
      </c>
    </row>
    <row r="119" spans="1:22" ht="12.95" customHeight="1" x14ac:dyDescent="0.2">
      <c r="A119" s="98">
        <v>10</v>
      </c>
      <c r="B119" s="97">
        <v>118</v>
      </c>
      <c r="C119" s="87" t="s">
        <v>113</v>
      </c>
      <c r="D119" s="86" t="str">
        <f>'lista startowa'!B2</f>
        <v>AMATORZY</v>
      </c>
      <c r="E119" s="86" t="str">
        <f>'lista startowa'!B11</f>
        <v>BAUERS</v>
      </c>
      <c r="F119" s="110">
        <v>42527</v>
      </c>
      <c r="G119" s="84" t="s">
        <v>112</v>
      </c>
      <c r="H119" s="84" t="s">
        <v>116</v>
      </c>
      <c r="I119" s="83"/>
      <c r="J119" s="83" t="s">
        <v>110</v>
      </c>
      <c r="K119" s="83"/>
      <c r="L119" s="83"/>
      <c r="M119" s="83" t="s">
        <v>110</v>
      </c>
      <c r="N119" s="83"/>
      <c r="O119" s="83"/>
      <c r="P119" s="83" t="s">
        <v>110</v>
      </c>
      <c r="Q119" s="82"/>
      <c r="U119" s="62" t="str">
        <f t="shared" si="2"/>
        <v/>
      </c>
      <c r="V119" s="224" t="str">
        <f t="shared" si="3"/>
        <v/>
      </c>
    </row>
    <row r="120" spans="1:22" ht="12.95" customHeight="1" x14ac:dyDescent="0.2">
      <c r="A120" s="96">
        <v>10</v>
      </c>
      <c r="B120" s="80">
        <v>119</v>
      </c>
      <c r="C120" s="79" t="s">
        <v>113</v>
      </c>
      <c r="D120" s="78" t="str">
        <f>'lista startowa'!B10</f>
        <v>KRZYNO1</v>
      </c>
      <c r="E120" s="78" t="str">
        <f>'lista startowa'!B12</f>
        <v>ONA I ON</v>
      </c>
      <c r="F120" s="107">
        <v>42527</v>
      </c>
      <c r="G120" s="76" t="s">
        <v>112</v>
      </c>
      <c r="H120" s="76" t="s">
        <v>116</v>
      </c>
      <c r="I120" s="75"/>
      <c r="J120" s="75" t="s">
        <v>110</v>
      </c>
      <c r="K120" s="75"/>
      <c r="L120" s="75"/>
      <c r="M120" s="75" t="s">
        <v>110</v>
      </c>
      <c r="N120" s="75"/>
      <c r="O120" s="75"/>
      <c r="P120" s="75" t="s">
        <v>110</v>
      </c>
      <c r="Q120" s="74"/>
      <c r="U120" s="62" t="str">
        <f t="shared" si="2"/>
        <v/>
      </c>
      <c r="V120" s="224" t="str">
        <f t="shared" si="3"/>
        <v/>
      </c>
    </row>
    <row r="121" spans="1:22" ht="12.95" customHeight="1" x14ac:dyDescent="0.2">
      <c r="A121" s="96">
        <v>10</v>
      </c>
      <c r="B121" s="80">
        <v>120</v>
      </c>
      <c r="C121" s="79" t="s">
        <v>113</v>
      </c>
      <c r="D121" s="78" t="str">
        <f>'lista startowa'!B9</f>
        <v>ENGLISH PERFECT</v>
      </c>
      <c r="E121" s="78" t="str">
        <f>'lista startowa'!B13</f>
        <v>SOWGR</v>
      </c>
      <c r="F121" s="107">
        <v>42527</v>
      </c>
      <c r="G121" s="76" t="s">
        <v>112</v>
      </c>
      <c r="H121" s="76" t="s">
        <v>116</v>
      </c>
      <c r="I121" s="75"/>
      <c r="J121" s="75" t="s">
        <v>110</v>
      </c>
      <c r="K121" s="75"/>
      <c r="L121" s="75"/>
      <c r="M121" s="75" t="s">
        <v>110</v>
      </c>
      <c r="N121" s="75"/>
      <c r="O121" s="75"/>
      <c r="P121" s="75" t="s">
        <v>110</v>
      </c>
      <c r="Q121" s="74"/>
      <c r="U121" s="62" t="str">
        <f t="shared" si="2"/>
        <v/>
      </c>
      <c r="V121" s="224" t="str">
        <f t="shared" si="3"/>
        <v/>
      </c>
    </row>
    <row r="122" spans="1:22" ht="12.95" customHeight="1" x14ac:dyDescent="0.2">
      <c r="A122" s="96">
        <v>10</v>
      </c>
      <c r="B122" s="80">
        <v>121</v>
      </c>
      <c r="C122" s="79" t="s">
        <v>113</v>
      </c>
      <c r="D122" s="78" t="str">
        <f>'lista startowa'!B8</f>
        <v>FIERY TITANS</v>
      </c>
      <c r="E122" s="78" t="str">
        <f>'lista startowa'!B26</f>
        <v>ADO</v>
      </c>
      <c r="F122" s="107">
        <v>42527</v>
      </c>
      <c r="G122" s="76" t="s">
        <v>115</v>
      </c>
      <c r="H122" s="76" t="s">
        <v>116</v>
      </c>
      <c r="I122" s="75"/>
      <c r="J122" s="75" t="s">
        <v>110</v>
      </c>
      <c r="K122" s="75"/>
      <c r="L122" s="75"/>
      <c r="M122" s="75" t="s">
        <v>110</v>
      </c>
      <c r="N122" s="75"/>
      <c r="O122" s="75"/>
      <c r="P122" s="75" t="s">
        <v>110</v>
      </c>
      <c r="Q122" s="74"/>
      <c r="U122" s="62" t="str">
        <f t="shared" si="2"/>
        <v/>
      </c>
      <c r="V122" s="224" t="str">
        <f t="shared" si="3"/>
        <v/>
      </c>
    </row>
    <row r="123" spans="1:22" ht="12.95" customHeight="1" x14ac:dyDescent="0.2">
      <c r="A123" s="96">
        <v>10</v>
      </c>
      <c r="B123" s="80">
        <v>122</v>
      </c>
      <c r="C123" s="79" t="s">
        <v>113</v>
      </c>
      <c r="D123" s="78" t="str">
        <f>'lista startowa'!B7</f>
        <v>DOMINO</v>
      </c>
      <c r="E123" s="78" t="str">
        <f>'lista startowa'!B27</f>
        <v>WOLNY LOS</v>
      </c>
      <c r="F123" s="107">
        <v>42527</v>
      </c>
      <c r="G123" s="76" t="s">
        <v>115</v>
      </c>
      <c r="H123" s="76" t="s">
        <v>116</v>
      </c>
      <c r="I123" s="75"/>
      <c r="J123" s="75" t="s">
        <v>110</v>
      </c>
      <c r="K123" s="75"/>
      <c r="L123" s="75"/>
      <c r="M123" s="75" t="s">
        <v>110</v>
      </c>
      <c r="N123" s="75"/>
      <c r="O123" s="75"/>
      <c r="P123" s="75" t="s">
        <v>110</v>
      </c>
      <c r="Q123" s="74"/>
      <c r="U123" s="62" t="str">
        <f t="shared" si="2"/>
        <v/>
      </c>
      <c r="V123" s="224" t="str">
        <f t="shared" si="3"/>
        <v/>
      </c>
    </row>
    <row r="124" spans="1:22" ht="12.95" customHeight="1" x14ac:dyDescent="0.2">
      <c r="A124" s="96">
        <v>10</v>
      </c>
      <c r="B124" s="80">
        <v>123</v>
      </c>
      <c r="C124" s="79" t="s">
        <v>113</v>
      </c>
      <c r="D124" s="78" t="str">
        <f>'lista startowa'!B6</f>
        <v>BRACIA</v>
      </c>
      <c r="E124" s="78" t="str">
        <f>'lista startowa'!B14</f>
        <v>WIR</v>
      </c>
      <c r="F124" s="107">
        <v>42527</v>
      </c>
      <c r="G124" s="76" t="s">
        <v>115</v>
      </c>
      <c r="H124" s="76" t="s">
        <v>116</v>
      </c>
      <c r="I124" s="75"/>
      <c r="J124" s="75" t="s">
        <v>110</v>
      </c>
      <c r="K124" s="75"/>
      <c r="L124" s="75"/>
      <c r="M124" s="75" t="s">
        <v>110</v>
      </c>
      <c r="N124" s="75"/>
      <c r="O124" s="75"/>
      <c r="P124" s="75" t="s">
        <v>110</v>
      </c>
      <c r="Q124" s="74"/>
      <c r="U124" s="62" t="str">
        <f t="shared" si="2"/>
        <v/>
      </c>
      <c r="V124" s="224" t="str">
        <f t="shared" si="3"/>
        <v/>
      </c>
    </row>
    <row r="125" spans="1:22" ht="12.95" customHeight="1" x14ac:dyDescent="0.2">
      <c r="A125" s="96">
        <v>10</v>
      </c>
      <c r="B125" s="80">
        <v>124</v>
      </c>
      <c r="C125" s="79" t="s">
        <v>113</v>
      </c>
      <c r="D125" s="78" t="str">
        <f>'lista startowa'!B5</f>
        <v>BEMAR</v>
      </c>
      <c r="E125" s="78" t="str">
        <f>'lista startowa'!B15</f>
        <v>TRZYSTU</v>
      </c>
      <c r="F125" s="107">
        <v>42528</v>
      </c>
      <c r="G125" s="76" t="s">
        <v>112</v>
      </c>
      <c r="H125" s="76" t="s">
        <v>114</v>
      </c>
      <c r="I125" s="75"/>
      <c r="J125" s="75" t="s">
        <v>110</v>
      </c>
      <c r="K125" s="75"/>
      <c r="L125" s="75"/>
      <c r="M125" s="75" t="s">
        <v>110</v>
      </c>
      <c r="N125" s="75"/>
      <c r="O125" s="75"/>
      <c r="P125" s="75" t="s">
        <v>110</v>
      </c>
      <c r="Q125" s="74"/>
      <c r="U125" s="62" t="str">
        <f t="shared" si="2"/>
        <v/>
      </c>
      <c r="V125" s="224" t="str">
        <f t="shared" si="3"/>
        <v/>
      </c>
    </row>
    <row r="126" spans="1:22" ht="12.95" customHeight="1" x14ac:dyDescent="0.2">
      <c r="A126" s="96">
        <v>10</v>
      </c>
      <c r="B126" s="80">
        <v>125</v>
      </c>
      <c r="C126" s="79" t="s">
        <v>113</v>
      </c>
      <c r="D126" s="78" t="str">
        <f>'lista startowa'!B4</f>
        <v>SEBADAR</v>
      </c>
      <c r="E126" s="78" t="str">
        <f>'lista startowa'!B16</f>
        <v>RODZINKA</v>
      </c>
      <c r="F126" s="107">
        <v>42528</v>
      </c>
      <c r="G126" s="76" t="s">
        <v>115</v>
      </c>
      <c r="H126" s="76" t="s">
        <v>114</v>
      </c>
      <c r="I126" s="75"/>
      <c r="J126" s="75" t="s">
        <v>110</v>
      </c>
      <c r="K126" s="75"/>
      <c r="L126" s="75"/>
      <c r="M126" s="75" t="s">
        <v>110</v>
      </c>
      <c r="N126" s="75"/>
      <c r="O126" s="75"/>
      <c r="P126" s="75" t="s">
        <v>110</v>
      </c>
      <c r="Q126" s="74"/>
      <c r="U126" s="62" t="str">
        <f t="shared" si="2"/>
        <v/>
      </c>
      <c r="V126" s="224" t="str">
        <f t="shared" si="3"/>
        <v/>
      </c>
    </row>
    <row r="127" spans="1:22" ht="12.95" customHeight="1" x14ac:dyDescent="0.2">
      <c r="A127" s="96">
        <v>10</v>
      </c>
      <c r="B127" s="80">
        <v>126</v>
      </c>
      <c r="C127" s="79" t="s">
        <v>113</v>
      </c>
      <c r="D127" s="78" t="str">
        <f>'lista startowa'!B3</f>
        <v>PĄCZUSIE</v>
      </c>
      <c r="E127" s="78" t="str">
        <f>'lista startowa'!B17</f>
        <v>ŁOSIE</v>
      </c>
      <c r="F127" s="107">
        <v>42528</v>
      </c>
      <c r="G127" s="76" t="s">
        <v>112</v>
      </c>
      <c r="H127" s="76" t="s">
        <v>114</v>
      </c>
      <c r="I127" s="75"/>
      <c r="J127" s="75" t="s">
        <v>110</v>
      </c>
      <c r="K127" s="75"/>
      <c r="L127" s="75"/>
      <c r="M127" s="75" t="s">
        <v>110</v>
      </c>
      <c r="N127" s="75"/>
      <c r="O127" s="75"/>
      <c r="P127" s="75" t="s">
        <v>110</v>
      </c>
      <c r="Q127" s="74"/>
      <c r="U127" s="62" t="str">
        <f t="shared" si="2"/>
        <v/>
      </c>
      <c r="V127" s="224" t="str">
        <f t="shared" si="3"/>
        <v/>
      </c>
    </row>
    <row r="128" spans="1:22" ht="12.95" customHeight="1" x14ac:dyDescent="0.2">
      <c r="A128" s="96">
        <v>10</v>
      </c>
      <c r="B128" s="80">
        <v>127</v>
      </c>
      <c r="C128" s="79" t="s">
        <v>113</v>
      </c>
      <c r="D128" s="78" t="str">
        <f>'lista startowa'!B25</f>
        <v>PAULGREKO</v>
      </c>
      <c r="E128" s="78" t="str">
        <f>'lista startowa'!B18</f>
        <v>JAD</v>
      </c>
      <c r="F128" s="107">
        <v>42528</v>
      </c>
      <c r="G128" s="76" t="s">
        <v>115</v>
      </c>
      <c r="H128" s="76" t="s">
        <v>114</v>
      </c>
      <c r="I128" s="75"/>
      <c r="J128" s="75" t="s">
        <v>110</v>
      </c>
      <c r="K128" s="75"/>
      <c r="L128" s="75"/>
      <c r="M128" s="75" t="s">
        <v>110</v>
      </c>
      <c r="N128" s="75"/>
      <c r="O128" s="75"/>
      <c r="P128" s="75" t="s">
        <v>110</v>
      </c>
      <c r="Q128" s="74"/>
      <c r="U128" s="62" t="str">
        <f t="shared" si="2"/>
        <v/>
      </c>
      <c r="V128" s="224" t="str">
        <f t="shared" si="3"/>
        <v/>
      </c>
    </row>
    <row r="129" spans="1:22" ht="12.95" customHeight="1" x14ac:dyDescent="0.2">
      <c r="A129" s="96">
        <v>10</v>
      </c>
      <c r="B129" s="80">
        <v>128</v>
      </c>
      <c r="C129" s="79" t="s">
        <v>113</v>
      </c>
      <c r="D129" s="78" t="str">
        <f>'lista startowa'!B24</f>
        <v>ORANGE LA</v>
      </c>
      <c r="E129" s="78" t="str">
        <f>'lista startowa'!B19</f>
        <v>TENTEGOTEN</v>
      </c>
      <c r="F129" s="107">
        <v>42528</v>
      </c>
      <c r="G129" s="76" t="s">
        <v>115</v>
      </c>
      <c r="H129" s="76" t="s">
        <v>114</v>
      </c>
      <c r="I129" s="75"/>
      <c r="J129" s="75" t="s">
        <v>110</v>
      </c>
      <c r="K129" s="75"/>
      <c r="L129" s="75"/>
      <c r="M129" s="75" t="s">
        <v>110</v>
      </c>
      <c r="N129" s="75"/>
      <c r="O129" s="75"/>
      <c r="P129" s="75" t="s">
        <v>110</v>
      </c>
      <c r="Q129" s="74"/>
      <c r="U129" s="62" t="str">
        <f t="shared" si="2"/>
        <v/>
      </c>
      <c r="V129" s="224" t="str">
        <f t="shared" si="3"/>
        <v/>
      </c>
    </row>
    <row r="130" spans="1:22" ht="12.95" customHeight="1" x14ac:dyDescent="0.2">
      <c r="A130" s="96">
        <v>10</v>
      </c>
      <c r="B130" s="80">
        <v>129</v>
      </c>
      <c r="C130" s="79" t="s">
        <v>113</v>
      </c>
      <c r="D130" s="78" t="str">
        <f>'lista startowa'!B23</f>
        <v>RENOX</v>
      </c>
      <c r="E130" s="78" t="str">
        <f>'lista startowa'!B20</f>
        <v>ORANGE SK</v>
      </c>
      <c r="F130" s="107">
        <v>42528</v>
      </c>
      <c r="G130" s="76" t="s">
        <v>115</v>
      </c>
      <c r="H130" s="76" t="s">
        <v>114</v>
      </c>
      <c r="I130" s="75"/>
      <c r="J130" s="75" t="s">
        <v>110</v>
      </c>
      <c r="K130" s="75"/>
      <c r="L130" s="75"/>
      <c r="M130" s="75" t="s">
        <v>110</v>
      </c>
      <c r="N130" s="75"/>
      <c r="O130" s="75"/>
      <c r="P130" s="75" t="s">
        <v>110</v>
      </c>
      <c r="Q130" s="74"/>
      <c r="U130" s="62" t="str">
        <f t="shared" ref="U130:U193" si="4">IF(D130=V$1,E130,IF(E130=V$1,D130,""))</f>
        <v/>
      </c>
      <c r="V130" s="224" t="str">
        <f t="shared" ref="V130:V193" si="5">IF(OR(D130=V$1,E130=V$1),F130,"")</f>
        <v/>
      </c>
    </row>
    <row r="131" spans="1:22" ht="12.95" customHeight="1" thickBot="1" x14ac:dyDescent="0.25">
      <c r="A131" s="109">
        <v>10</v>
      </c>
      <c r="B131" s="94">
        <v>130</v>
      </c>
      <c r="C131" s="71" t="s">
        <v>113</v>
      </c>
      <c r="D131" s="70" t="str">
        <f>'lista startowa'!B22</f>
        <v>ORANGE DP</v>
      </c>
      <c r="E131" s="70" t="str">
        <f>'lista startowa'!B21</f>
        <v>NOWI</v>
      </c>
      <c r="F131" s="108">
        <v>42529</v>
      </c>
      <c r="G131" s="68" t="s">
        <v>112</v>
      </c>
      <c r="H131" s="68" t="s">
        <v>111</v>
      </c>
      <c r="I131" s="67"/>
      <c r="J131" s="67" t="s">
        <v>110</v>
      </c>
      <c r="K131" s="67"/>
      <c r="L131" s="67"/>
      <c r="M131" s="67" t="s">
        <v>110</v>
      </c>
      <c r="N131" s="67"/>
      <c r="O131" s="67"/>
      <c r="P131" s="67" t="s">
        <v>110</v>
      </c>
      <c r="Q131" s="66"/>
      <c r="U131" s="62" t="str">
        <f t="shared" si="4"/>
        <v/>
      </c>
      <c r="V131" s="224" t="str">
        <f t="shared" si="5"/>
        <v/>
      </c>
    </row>
    <row r="132" spans="1:22" ht="12.95" customHeight="1" x14ac:dyDescent="0.2">
      <c r="A132" s="89">
        <v>11</v>
      </c>
      <c r="B132" s="88">
        <v>131</v>
      </c>
      <c r="C132" s="87" t="s">
        <v>113</v>
      </c>
      <c r="D132" s="86" t="str">
        <f>'lista startowa'!B12</f>
        <v>ONA I ON</v>
      </c>
      <c r="E132" s="86" t="str">
        <f>'lista startowa'!B2</f>
        <v>AMATORZY</v>
      </c>
      <c r="F132" s="110">
        <v>42541</v>
      </c>
      <c r="G132" s="84" t="s">
        <v>112</v>
      </c>
      <c r="H132" s="84" t="s">
        <v>116</v>
      </c>
      <c r="I132" s="83"/>
      <c r="J132" s="83" t="s">
        <v>110</v>
      </c>
      <c r="K132" s="83"/>
      <c r="L132" s="83"/>
      <c r="M132" s="83" t="s">
        <v>110</v>
      </c>
      <c r="N132" s="83"/>
      <c r="O132" s="83"/>
      <c r="P132" s="83" t="s">
        <v>110</v>
      </c>
      <c r="Q132" s="82"/>
      <c r="U132" s="62" t="str">
        <f t="shared" si="4"/>
        <v/>
      </c>
      <c r="V132" s="224" t="str">
        <f t="shared" si="5"/>
        <v/>
      </c>
    </row>
    <row r="133" spans="1:22" ht="12.95" customHeight="1" x14ac:dyDescent="0.2">
      <c r="A133" s="81">
        <v>11</v>
      </c>
      <c r="B133" s="80">
        <v>132</v>
      </c>
      <c r="C133" s="79" t="s">
        <v>113</v>
      </c>
      <c r="D133" s="78" t="str">
        <f>'lista startowa'!B13</f>
        <v>SOWGR</v>
      </c>
      <c r="E133" s="78" t="str">
        <f>'lista startowa'!B11</f>
        <v>BAUERS</v>
      </c>
      <c r="F133" s="107">
        <v>42541</v>
      </c>
      <c r="G133" s="76" t="s">
        <v>112</v>
      </c>
      <c r="H133" s="76" t="s">
        <v>116</v>
      </c>
      <c r="I133" s="75"/>
      <c r="J133" s="75" t="s">
        <v>110</v>
      </c>
      <c r="K133" s="75"/>
      <c r="L133" s="75"/>
      <c r="M133" s="75" t="s">
        <v>110</v>
      </c>
      <c r="N133" s="75"/>
      <c r="O133" s="75"/>
      <c r="P133" s="75" t="s">
        <v>110</v>
      </c>
      <c r="Q133" s="74"/>
      <c r="U133" s="62" t="str">
        <f t="shared" si="4"/>
        <v/>
      </c>
      <c r="V133" s="224" t="str">
        <f t="shared" si="5"/>
        <v/>
      </c>
    </row>
    <row r="134" spans="1:22" ht="12.95" customHeight="1" x14ac:dyDescent="0.2">
      <c r="A134" s="81">
        <v>11</v>
      </c>
      <c r="B134" s="80">
        <v>133</v>
      </c>
      <c r="C134" s="79" t="s">
        <v>113</v>
      </c>
      <c r="D134" s="78" t="str">
        <f>'lista startowa'!B26</f>
        <v>ADO</v>
      </c>
      <c r="E134" s="78" t="str">
        <f>'lista startowa'!B10</f>
        <v>KRZYNO1</v>
      </c>
      <c r="F134" s="107">
        <v>42541</v>
      </c>
      <c r="G134" s="76" t="s">
        <v>112</v>
      </c>
      <c r="H134" s="76" t="s">
        <v>116</v>
      </c>
      <c r="I134" s="75"/>
      <c r="J134" s="75" t="s">
        <v>110</v>
      </c>
      <c r="K134" s="75"/>
      <c r="L134" s="75"/>
      <c r="M134" s="75" t="s">
        <v>110</v>
      </c>
      <c r="N134" s="75"/>
      <c r="O134" s="75"/>
      <c r="P134" s="75" t="s">
        <v>110</v>
      </c>
      <c r="Q134" s="74"/>
      <c r="U134" s="62" t="str">
        <f t="shared" si="4"/>
        <v/>
      </c>
      <c r="V134" s="224" t="str">
        <f t="shared" si="5"/>
        <v/>
      </c>
    </row>
    <row r="135" spans="1:22" ht="12.95" customHeight="1" x14ac:dyDescent="0.2">
      <c r="A135" s="81">
        <v>11</v>
      </c>
      <c r="B135" s="80">
        <v>134</v>
      </c>
      <c r="C135" s="79" t="s">
        <v>113</v>
      </c>
      <c r="D135" s="78" t="str">
        <f>'lista startowa'!B27</f>
        <v>WOLNY LOS</v>
      </c>
      <c r="E135" s="78" t="str">
        <f>'lista startowa'!B9</f>
        <v>ENGLISH PERFECT</v>
      </c>
      <c r="F135" s="107">
        <v>42541</v>
      </c>
      <c r="G135" s="76" t="s">
        <v>115</v>
      </c>
      <c r="H135" s="76" t="s">
        <v>116</v>
      </c>
      <c r="I135" s="75"/>
      <c r="J135" s="75" t="s">
        <v>110</v>
      </c>
      <c r="K135" s="75"/>
      <c r="L135" s="75"/>
      <c r="M135" s="75" t="s">
        <v>110</v>
      </c>
      <c r="N135" s="75"/>
      <c r="O135" s="75"/>
      <c r="P135" s="75" t="s">
        <v>110</v>
      </c>
      <c r="Q135" s="74"/>
      <c r="U135" s="62" t="str">
        <f t="shared" si="4"/>
        <v/>
      </c>
      <c r="V135" s="224" t="str">
        <f t="shared" si="5"/>
        <v/>
      </c>
    </row>
    <row r="136" spans="1:22" ht="12.95" customHeight="1" x14ac:dyDescent="0.2">
      <c r="A136" s="81">
        <v>11</v>
      </c>
      <c r="B136" s="80">
        <v>135</v>
      </c>
      <c r="C136" s="79" t="s">
        <v>113</v>
      </c>
      <c r="D136" s="78" t="str">
        <f>'lista startowa'!B14</f>
        <v>WIR</v>
      </c>
      <c r="E136" s="78" t="str">
        <f>'lista startowa'!B8</f>
        <v>FIERY TITANS</v>
      </c>
      <c r="F136" s="107">
        <v>42541</v>
      </c>
      <c r="G136" s="76" t="s">
        <v>115</v>
      </c>
      <c r="H136" s="76" t="s">
        <v>116</v>
      </c>
      <c r="I136" s="75"/>
      <c r="J136" s="75" t="s">
        <v>110</v>
      </c>
      <c r="K136" s="75"/>
      <c r="L136" s="75"/>
      <c r="M136" s="75" t="s">
        <v>110</v>
      </c>
      <c r="N136" s="75"/>
      <c r="O136" s="75"/>
      <c r="P136" s="75" t="s">
        <v>110</v>
      </c>
      <c r="Q136" s="74"/>
      <c r="U136" s="62" t="str">
        <f t="shared" si="4"/>
        <v/>
      </c>
      <c r="V136" s="224" t="str">
        <f t="shared" si="5"/>
        <v/>
      </c>
    </row>
    <row r="137" spans="1:22" ht="12.95" customHeight="1" x14ac:dyDescent="0.2">
      <c r="A137" s="81">
        <v>11</v>
      </c>
      <c r="B137" s="80">
        <v>136</v>
      </c>
      <c r="C137" s="79" t="s">
        <v>113</v>
      </c>
      <c r="D137" s="78" t="str">
        <f>'lista startowa'!B15</f>
        <v>TRZYSTU</v>
      </c>
      <c r="E137" s="78" t="str">
        <f>'lista startowa'!B7</f>
        <v>DOMINO</v>
      </c>
      <c r="F137" s="107">
        <v>42541</v>
      </c>
      <c r="G137" s="76" t="s">
        <v>115</v>
      </c>
      <c r="H137" s="76" t="s">
        <v>116</v>
      </c>
      <c r="I137" s="75"/>
      <c r="J137" s="75" t="s">
        <v>110</v>
      </c>
      <c r="K137" s="75"/>
      <c r="L137" s="75"/>
      <c r="M137" s="75" t="s">
        <v>110</v>
      </c>
      <c r="N137" s="75"/>
      <c r="O137" s="75"/>
      <c r="P137" s="75" t="s">
        <v>110</v>
      </c>
      <c r="Q137" s="74"/>
      <c r="U137" s="62" t="str">
        <f t="shared" si="4"/>
        <v/>
      </c>
      <c r="V137" s="224" t="str">
        <f t="shared" si="5"/>
        <v/>
      </c>
    </row>
    <row r="138" spans="1:22" ht="12.95" customHeight="1" x14ac:dyDescent="0.2">
      <c r="A138" s="81">
        <v>11</v>
      </c>
      <c r="B138" s="80">
        <v>137</v>
      </c>
      <c r="C138" s="79" t="s">
        <v>113</v>
      </c>
      <c r="D138" s="78" t="str">
        <f>'lista startowa'!B16</f>
        <v>RODZINKA</v>
      </c>
      <c r="E138" s="78" t="str">
        <f>'lista startowa'!B6</f>
        <v>BRACIA</v>
      </c>
      <c r="F138" s="107">
        <v>42542</v>
      </c>
      <c r="G138" s="76" t="s">
        <v>112</v>
      </c>
      <c r="H138" s="76" t="s">
        <v>114</v>
      </c>
      <c r="I138" s="75"/>
      <c r="J138" s="75" t="s">
        <v>110</v>
      </c>
      <c r="K138" s="75"/>
      <c r="L138" s="75"/>
      <c r="M138" s="75" t="s">
        <v>110</v>
      </c>
      <c r="N138" s="75"/>
      <c r="O138" s="75"/>
      <c r="P138" s="75" t="s">
        <v>110</v>
      </c>
      <c r="Q138" s="74"/>
      <c r="U138" s="62" t="str">
        <f t="shared" si="4"/>
        <v/>
      </c>
      <c r="V138" s="224" t="str">
        <f t="shared" si="5"/>
        <v/>
      </c>
    </row>
    <row r="139" spans="1:22" ht="12.95" customHeight="1" x14ac:dyDescent="0.2">
      <c r="A139" s="81">
        <v>11</v>
      </c>
      <c r="B139" s="80">
        <v>138</v>
      </c>
      <c r="C139" s="79" t="s">
        <v>113</v>
      </c>
      <c r="D139" s="78" t="str">
        <f>'lista startowa'!B17</f>
        <v>ŁOSIE</v>
      </c>
      <c r="E139" s="78" t="str">
        <f>'lista startowa'!B5</f>
        <v>BEMAR</v>
      </c>
      <c r="F139" s="107">
        <v>42542</v>
      </c>
      <c r="G139" s="76" t="s">
        <v>112</v>
      </c>
      <c r="H139" s="76" t="s">
        <v>114</v>
      </c>
      <c r="I139" s="75"/>
      <c r="J139" s="75" t="s">
        <v>110</v>
      </c>
      <c r="K139" s="75"/>
      <c r="L139" s="75"/>
      <c r="M139" s="75" t="s">
        <v>110</v>
      </c>
      <c r="N139" s="75"/>
      <c r="O139" s="75"/>
      <c r="P139" s="75" t="s">
        <v>110</v>
      </c>
      <c r="Q139" s="74"/>
      <c r="U139" s="62" t="str">
        <f t="shared" si="4"/>
        <v/>
      </c>
      <c r="V139" s="224" t="str">
        <f t="shared" si="5"/>
        <v/>
      </c>
    </row>
    <row r="140" spans="1:22" ht="12.95" customHeight="1" x14ac:dyDescent="0.2">
      <c r="A140" s="81">
        <v>11</v>
      </c>
      <c r="B140" s="80">
        <v>139</v>
      </c>
      <c r="C140" s="79" t="s">
        <v>113</v>
      </c>
      <c r="D140" s="78" t="str">
        <f>'lista startowa'!B18</f>
        <v>JAD</v>
      </c>
      <c r="E140" s="78" t="str">
        <f>'lista startowa'!B4</f>
        <v>SEBADAR</v>
      </c>
      <c r="F140" s="107">
        <v>42542</v>
      </c>
      <c r="G140" s="76" t="s">
        <v>115</v>
      </c>
      <c r="H140" s="76" t="s">
        <v>114</v>
      </c>
      <c r="I140" s="75"/>
      <c r="J140" s="75" t="s">
        <v>110</v>
      </c>
      <c r="K140" s="75"/>
      <c r="L140" s="75"/>
      <c r="M140" s="75" t="s">
        <v>110</v>
      </c>
      <c r="N140" s="75"/>
      <c r="O140" s="75"/>
      <c r="P140" s="75" t="s">
        <v>110</v>
      </c>
      <c r="Q140" s="74"/>
      <c r="U140" s="62" t="str">
        <f t="shared" si="4"/>
        <v/>
      </c>
      <c r="V140" s="224" t="str">
        <f t="shared" si="5"/>
        <v/>
      </c>
    </row>
    <row r="141" spans="1:22" ht="12.95" customHeight="1" x14ac:dyDescent="0.2">
      <c r="A141" s="81">
        <v>11</v>
      </c>
      <c r="B141" s="80">
        <v>140</v>
      </c>
      <c r="C141" s="79" t="s">
        <v>113</v>
      </c>
      <c r="D141" s="78" t="str">
        <f>'lista startowa'!B19</f>
        <v>TENTEGOTEN</v>
      </c>
      <c r="E141" s="78" t="str">
        <f>'lista startowa'!B3</f>
        <v>PĄCZUSIE</v>
      </c>
      <c r="F141" s="107">
        <v>42542</v>
      </c>
      <c r="G141" s="76" t="s">
        <v>115</v>
      </c>
      <c r="H141" s="76" t="s">
        <v>114</v>
      </c>
      <c r="I141" s="75"/>
      <c r="J141" s="75" t="s">
        <v>110</v>
      </c>
      <c r="K141" s="75"/>
      <c r="L141" s="75"/>
      <c r="M141" s="75" t="s">
        <v>110</v>
      </c>
      <c r="N141" s="75"/>
      <c r="O141" s="75"/>
      <c r="P141" s="75" t="s">
        <v>110</v>
      </c>
      <c r="Q141" s="74"/>
      <c r="U141" s="62" t="str">
        <f t="shared" si="4"/>
        <v/>
      </c>
      <c r="V141" s="224" t="str">
        <f t="shared" si="5"/>
        <v/>
      </c>
    </row>
    <row r="142" spans="1:22" ht="12.95" customHeight="1" x14ac:dyDescent="0.2">
      <c r="A142" s="81">
        <v>11</v>
      </c>
      <c r="B142" s="80">
        <v>141</v>
      </c>
      <c r="C142" s="79" t="s">
        <v>113</v>
      </c>
      <c r="D142" s="78" t="str">
        <f>'lista startowa'!B20</f>
        <v>ORANGE SK</v>
      </c>
      <c r="E142" s="78" t="str">
        <f>'lista startowa'!B25</f>
        <v>PAULGREKO</v>
      </c>
      <c r="F142" s="107">
        <v>42542</v>
      </c>
      <c r="G142" s="76" t="s">
        <v>115</v>
      </c>
      <c r="H142" s="76" t="s">
        <v>114</v>
      </c>
      <c r="I142" s="75"/>
      <c r="J142" s="75" t="s">
        <v>110</v>
      </c>
      <c r="K142" s="75"/>
      <c r="L142" s="75"/>
      <c r="M142" s="75" t="s">
        <v>110</v>
      </c>
      <c r="N142" s="75"/>
      <c r="O142" s="75"/>
      <c r="P142" s="75" t="s">
        <v>110</v>
      </c>
      <c r="Q142" s="74"/>
      <c r="U142" s="62" t="str">
        <f t="shared" si="4"/>
        <v/>
      </c>
      <c r="V142" s="224" t="str">
        <f t="shared" si="5"/>
        <v/>
      </c>
    </row>
    <row r="143" spans="1:22" ht="12.95" customHeight="1" x14ac:dyDescent="0.2">
      <c r="A143" s="81">
        <v>11</v>
      </c>
      <c r="B143" s="80">
        <v>142</v>
      </c>
      <c r="C143" s="79" t="s">
        <v>113</v>
      </c>
      <c r="D143" s="78" t="str">
        <f>'lista startowa'!B21</f>
        <v>NOWI</v>
      </c>
      <c r="E143" s="78" t="str">
        <f>'lista startowa'!B24</f>
        <v>ORANGE LA</v>
      </c>
      <c r="F143" s="107">
        <v>42542</v>
      </c>
      <c r="G143" s="76" t="s">
        <v>115</v>
      </c>
      <c r="H143" s="76" t="s">
        <v>114</v>
      </c>
      <c r="I143" s="75"/>
      <c r="J143" s="75" t="s">
        <v>110</v>
      </c>
      <c r="K143" s="75"/>
      <c r="L143" s="75"/>
      <c r="M143" s="75" t="s">
        <v>110</v>
      </c>
      <c r="N143" s="75"/>
      <c r="O143" s="75"/>
      <c r="P143" s="75" t="s">
        <v>110</v>
      </c>
      <c r="Q143" s="74"/>
      <c r="U143" s="62" t="str">
        <f t="shared" si="4"/>
        <v/>
      </c>
      <c r="V143" s="224" t="str">
        <f t="shared" si="5"/>
        <v/>
      </c>
    </row>
    <row r="144" spans="1:22" ht="12.95" customHeight="1" thickBot="1" x14ac:dyDescent="0.25">
      <c r="A144" s="73">
        <v>11</v>
      </c>
      <c r="B144" s="72">
        <v>143</v>
      </c>
      <c r="C144" s="71" t="s">
        <v>113</v>
      </c>
      <c r="D144" s="70" t="str">
        <f>'lista startowa'!B23</f>
        <v>RENOX</v>
      </c>
      <c r="E144" s="70" t="str">
        <f>'lista startowa'!B22</f>
        <v>ORANGE DP</v>
      </c>
      <c r="F144" s="108">
        <v>42543</v>
      </c>
      <c r="G144" s="68" t="s">
        <v>112</v>
      </c>
      <c r="H144" s="68" t="s">
        <v>111</v>
      </c>
      <c r="I144" s="67"/>
      <c r="J144" s="67" t="s">
        <v>110</v>
      </c>
      <c r="K144" s="67"/>
      <c r="L144" s="67"/>
      <c r="M144" s="67" t="s">
        <v>110</v>
      </c>
      <c r="N144" s="67"/>
      <c r="O144" s="67"/>
      <c r="P144" s="67" t="s">
        <v>110</v>
      </c>
      <c r="Q144" s="66"/>
      <c r="U144" s="62" t="str">
        <f t="shared" si="4"/>
        <v/>
      </c>
      <c r="V144" s="224" t="str">
        <f t="shared" si="5"/>
        <v/>
      </c>
    </row>
    <row r="145" spans="1:22" ht="12.95" customHeight="1" x14ac:dyDescent="0.2">
      <c r="A145" s="98">
        <v>12</v>
      </c>
      <c r="B145" s="97">
        <v>144</v>
      </c>
      <c r="C145" s="87" t="s">
        <v>113</v>
      </c>
      <c r="D145" s="86" t="str">
        <f>'lista startowa'!B2</f>
        <v>AMATORZY</v>
      </c>
      <c r="E145" s="86" t="str">
        <f>'lista startowa'!B13</f>
        <v>SOWGR</v>
      </c>
      <c r="F145" s="110">
        <v>42555</v>
      </c>
      <c r="G145" s="84" t="s">
        <v>112</v>
      </c>
      <c r="H145" s="84" t="s">
        <v>116</v>
      </c>
      <c r="I145" s="83"/>
      <c r="J145" s="83" t="s">
        <v>110</v>
      </c>
      <c r="K145" s="83"/>
      <c r="L145" s="83"/>
      <c r="M145" s="83" t="s">
        <v>110</v>
      </c>
      <c r="N145" s="83"/>
      <c r="O145" s="83"/>
      <c r="P145" s="83" t="s">
        <v>110</v>
      </c>
      <c r="Q145" s="82"/>
      <c r="U145" s="62" t="str">
        <f t="shared" si="4"/>
        <v/>
      </c>
      <c r="V145" s="224" t="str">
        <f t="shared" si="5"/>
        <v/>
      </c>
    </row>
    <row r="146" spans="1:22" ht="12.95" customHeight="1" x14ac:dyDescent="0.2">
      <c r="A146" s="96">
        <v>12</v>
      </c>
      <c r="B146" s="80">
        <v>145</v>
      </c>
      <c r="C146" s="79" t="s">
        <v>113</v>
      </c>
      <c r="D146" s="78" t="str">
        <f>'lista startowa'!B12</f>
        <v>ONA I ON</v>
      </c>
      <c r="E146" s="78" t="str">
        <f>'lista startowa'!B26</f>
        <v>ADO</v>
      </c>
      <c r="F146" s="107">
        <v>42555</v>
      </c>
      <c r="G146" s="76" t="s">
        <v>112</v>
      </c>
      <c r="H146" s="76" t="s">
        <v>116</v>
      </c>
      <c r="I146" s="75"/>
      <c r="J146" s="75" t="s">
        <v>110</v>
      </c>
      <c r="K146" s="75"/>
      <c r="L146" s="75"/>
      <c r="M146" s="75" t="s">
        <v>110</v>
      </c>
      <c r="N146" s="75"/>
      <c r="O146" s="75"/>
      <c r="P146" s="75" t="s">
        <v>110</v>
      </c>
      <c r="Q146" s="74"/>
      <c r="U146" s="62" t="str">
        <f t="shared" si="4"/>
        <v/>
      </c>
      <c r="V146" s="224" t="str">
        <f t="shared" si="5"/>
        <v/>
      </c>
    </row>
    <row r="147" spans="1:22" ht="12.95" customHeight="1" x14ac:dyDescent="0.2">
      <c r="A147" s="96">
        <v>12</v>
      </c>
      <c r="B147" s="80">
        <v>146</v>
      </c>
      <c r="C147" s="79" t="s">
        <v>113</v>
      </c>
      <c r="D147" s="78" t="str">
        <f>'lista startowa'!B11</f>
        <v>BAUERS</v>
      </c>
      <c r="E147" s="78" t="str">
        <f>'lista startowa'!B27</f>
        <v>WOLNY LOS</v>
      </c>
      <c r="F147" s="107">
        <v>42555</v>
      </c>
      <c r="G147" s="76" t="s">
        <v>112</v>
      </c>
      <c r="H147" s="76" t="s">
        <v>116</v>
      </c>
      <c r="I147" s="75"/>
      <c r="J147" s="75" t="s">
        <v>110</v>
      </c>
      <c r="K147" s="75"/>
      <c r="L147" s="75"/>
      <c r="M147" s="75" t="s">
        <v>110</v>
      </c>
      <c r="N147" s="75"/>
      <c r="O147" s="75"/>
      <c r="P147" s="75" t="s">
        <v>110</v>
      </c>
      <c r="Q147" s="74"/>
      <c r="U147" s="62" t="str">
        <f t="shared" si="4"/>
        <v/>
      </c>
      <c r="V147" s="224" t="str">
        <f t="shared" si="5"/>
        <v/>
      </c>
    </row>
    <row r="148" spans="1:22" ht="12.95" customHeight="1" x14ac:dyDescent="0.2">
      <c r="A148" s="96">
        <v>12</v>
      </c>
      <c r="B148" s="80">
        <v>147</v>
      </c>
      <c r="C148" s="79" t="s">
        <v>113</v>
      </c>
      <c r="D148" s="78" t="str">
        <f>'lista startowa'!B10</f>
        <v>KRZYNO1</v>
      </c>
      <c r="E148" s="78" t="str">
        <f>'lista startowa'!B14</f>
        <v>WIR</v>
      </c>
      <c r="F148" s="107">
        <v>42555</v>
      </c>
      <c r="G148" s="76" t="s">
        <v>115</v>
      </c>
      <c r="H148" s="76" t="s">
        <v>116</v>
      </c>
      <c r="I148" s="75"/>
      <c r="J148" s="75" t="s">
        <v>110</v>
      </c>
      <c r="K148" s="75"/>
      <c r="L148" s="75"/>
      <c r="M148" s="75" t="s">
        <v>110</v>
      </c>
      <c r="N148" s="75"/>
      <c r="O148" s="75"/>
      <c r="P148" s="75" t="s">
        <v>110</v>
      </c>
      <c r="Q148" s="74"/>
      <c r="U148" s="62" t="str">
        <f t="shared" si="4"/>
        <v/>
      </c>
      <c r="V148" s="224" t="str">
        <f t="shared" si="5"/>
        <v/>
      </c>
    </row>
    <row r="149" spans="1:22" ht="12.95" customHeight="1" x14ac:dyDescent="0.2">
      <c r="A149" s="96">
        <v>12</v>
      </c>
      <c r="B149" s="80">
        <v>148</v>
      </c>
      <c r="C149" s="79" t="s">
        <v>113</v>
      </c>
      <c r="D149" s="78" t="str">
        <f>'lista startowa'!B9</f>
        <v>ENGLISH PERFECT</v>
      </c>
      <c r="E149" s="78" t="str">
        <f>'lista startowa'!B15</f>
        <v>TRZYSTU</v>
      </c>
      <c r="F149" s="107">
        <v>42555</v>
      </c>
      <c r="G149" s="76" t="s">
        <v>115</v>
      </c>
      <c r="H149" s="76" t="s">
        <v>116</v>
      </c>
      <c r="I149" s="75"/>
      <c r="J149" s="75" t="s">
        <v>110</v>
      </c>
      <c r="K149" s="75"/>
      <c r="L149" s="75"/>
      <c r="M149" s="75" t="s">
        <v>110</v>
      </c>
      <c r="N149" s="75"/>
      <c r="O149" s="75"/>
      <c r="P149" s="75" t="s">
        <v>110</v>
      </c>
      <c r="Q149" s="74"/>
      <c r="U149" s="62" t="str">
        <f t="shared" si="4"/>
        <v/>
      </c>
      <c r="V149" s="224" t="str">
        <f t="shared" si="5"/>
        <v/>
      </c>
    </row>
    <row r="150" spans="1:22" ht="12.95" customHeight="1" x14ac:dyDescent="0.2">
      <c r="A150" s="96">
        <v>12</v>
      </c>
      <c r="B150" s="80">
        <v>149</v>
      </c>
      <c r="C150" s="79" t="s">
        <v>113</v>
      </c>
      <c r="D150" s="78" t="str">
        <f>'lista startowa'!B8</f>
        <v>FIERY TITANS</v>
      </c>
      <c r="E150" s="78" t="str">
        <f>'lista startowa'!B16</f>
        <v>RODZINKA</v>
      </c>
      <c r="F150" s="107">
        <v>42555</v>
      </c>
      <c r="G150" s="76" t="s">
        <v>115</v>
      </c>
      <c r="H150" s="76" t="s">
        <v>116</v>
      </c>
      <c r="I150" s="75"/>
      <c r="J150" s="75" t="s">
        <v>110</v>
      </c>
      <c r="K150" s="75"/>
      <c r="L150" s="75"/>
      <c r="M150" s="75" t="s">
        <v>110</v>
      </c>
      <c r="N150" s="75"/>
      <c r="O150" s="75"/>
      <c r="P150" s="75" t="s">
        <v>110</v>
      </c>
      <c r="Q150" s="74"/>
      <c r="U150" s="62" t="str">
        <f t="shared" si="4"/>
        <v/>
      </c>
      <c r="V150" s="224" t="str">
        <f t="shared" si="5"/>
        <v/>
      </c>
    </row>
    <row r="151" spans="1:22" ht="12.95" customHeight="1" x14ac:dyDescent="0.2">
      <c r="A151" s="96">
        <v>12</v>
      </c>
      <c r="B151" s="80">
        <v>150</v>
      </c>
      <c r="C151" s="79" t="s">
        <v>113</v>
      </c>
      <c r="D151" s="78" t="str">
        <f>'lista startowa'!B7</f>
        <v>DOMINO</v>
      </c>
      <c r="E151" s="78" t="str">
        <f>'lista startowa'!B17</f>
        <v>ŁOSIE</v>
      </c>
      <c r="F151" s="107">
        <v>42556</v>
      </c>
      <c r="G151" s="76" t="s">
        <v>112</v>
      </c>
      <c r="H151" s="76" t="s">
        <v>114</v>
      </c>
      <c r="I151" s="75"/>
      <c r="J151" s="75" t="s">
        <v>110</v>
      </c>
      <c r="K151" s="75"/>
      <c r="L151" s="75"/>
      <c r="M151" s="75" t="s">
        <v>110</v>
      </c>
      <c r="N151" s="75"/>
      <c r="O151" s="75"/>
      <c r="P151" s="75" t="s">
        <v>110</v>
      </c>
      <c r="Q151" s="74"/>
      <c r="U151" s="62" t="str">
        <f t="shared" si="4"/>
        <v/>
      </c>
      <c r="V151" s="224" t="str">
        <f t="shared" si="5"/>
        <v/>
      </c>
    </row>
    <row r="152" spans="1:22" ht="12.95" customHeight="1" x14ac:dyDescent="0.2">
      <c r="A152" s="96">
        <v>12</v>
      </c>
      <c r="B152" s="80">
        <v>151</v>
      </c>
      <c r="C152" s="79" t="s">
        <v>113</v>
      </c>
      <c r="D152" s="78" t="str">
        <f>'lista startowa'!B6</f>
        <v>BRACIA</v>
      </c>
      <c r="E152" s="78" t="str">
        <f>'lista startowa'!B18</f>
        <v>JAD</v>
      </c>
      <c r="F152" s="107">
        <v>42556</v>
      </c>
      <c r="G152" s="76" t="s">
        <v>112</v>
      </c>
      <c r="H152" s="76" t="s">
        <v>114</v>
      </c>
      <c r="I152" s="75"/>
      <c r="J152" s="75" t="s">
        <v>110</v>
      </c>
      <c r="K152" s="75"/>
      <c r="L152" s="75"/>
      <c r="M152" s="75" t="s">
        <v>110</v>
      </c>
      <c r="N152" s="75"/>
      <c r="O152" s="75"/>
      <c r="P152" s="75" t="s">
        <v>110</v>
      </c>
      <c r="Q152" s="74"/>
      <c r="U152" s="62" t="str">
        <f t="shared" si="4"/>
        <v/>
      </c>
      <c r="V152" s="224" t="str">
        <f t="shared" si="5"/>
        <v/>
      </c>
    </row>
    <row r="153" spans="1:22" ht="12.95" customHeight="1" x14ac:dyDescent="0.2">
      <c r="A153" s="96">
        <v>12</v>
      </c>
      <c r="B153" s="80">
        <v>152</v>
      </c>
      <c r="C153" s="79" t="s">
        <v>113</v>
      </c>
      <c r="D153" s="78" t="str">
        <f>'lista startowa'!B5</f>
        <v>BEMAR</v>
      </c>
      <c r="E153" s="78" t="str">
        <f>'lista startowa'!B19</f>
        <v>TENTEGOTEN</v>
      </c>
      <c r="F153" s="107">
        <v>42556</v>
      </c>
      <c r="G153" s="76" t="s">
        <v>112</v>
      </c>
      <c r="H153" s="76" t="s">
        <v>114</v>
      </c>
      <c r="I153" s="75"/>
      <c r="J153" s="75" t="s">
        <v>110</v>
      </c>
      <c r="K153" s="75"/>
      <c r="L153" s="75"/>
      <c r="M153" s="75" t="s">
        <v>110</v>
      </c>
      <c r="N153" s="75"/>
      <c r="O153" s="75"/>
      <c r="P153" s="75" t="s">
        <v>110</v>
      </c>
      <c r="Q153" s="74"/>
      <c r="U153" s="62" t="str">
        <f t="shared" si="4"/>
        <v/>
      </c>
      <c r="V153" s="224" t="str">
        <f t="shared" si="5"/>
        <v/>
      </c>
    </row>
    <row r="154" spans="1:22" ht="12.95" customHeight="1" x14ac:dyDescent="0.2">
      <c r="A154" s="96">
        <v>12</v>
      </c>
      <c r="B154" s="80">
        <v>153</v>
      </c>
      <c r="C154" s="79" t="s">
        <v>113</v>
      </c>
      <c r="D154" s="78" t="str">
        <f>'lista startowa'!B4</f>
        <v>SEBADAR</v>
      </c>
      <c r="E154" s="78" t="str">
        <f>'lista startowa'!B20</f>
        <v>ORANGE SK</v>
      </c>
      <c r="F154" s="107">
        <v>42556</v>
      </c>
      <c r="G154" s="76" t="s">
        <v>115</v>
      </c>
      <c r="H154" s="76" t="s">
        <v>114</v>
      </c>
      <c r="I154" s="75"/>
      <c r="J154" s="75" t="s">
        <v>110</v>
      </c>
      <c r="K154" s="75"/>
      <c r="L154" s="75"/>
      <c r="M154" s="75" t="s">
        <v>110</v>
      </c>
      <c r="N154" s="75"/>
      <c r="O154" s="75"/>
      <c r="P154" s="75" t="s">
        <v>110</v>
      </c>
      <c r="Q154" s="74"/>
      <c r="U154" s="62" t="str">
        <f t="shared" si="4"/>
        <v/>
      </c>
      <c r="V154" s="224" t="str">
        <f t="shared" si="5"/>
        <v/>
      </c>
    </row>
    <row r="155" spans="1:22" ht="12.95" customHeight="1" x14ac:dyDescent="0.2">
      <c r="A155" s="96">
        <v>12</v>
      </c>
      <c r="B155" s="80">
        <v>154</v>
      </c>
      <c r="C155" s="79" t="s">
        <v>113</v>
      </c>
      <c r="D155" s="78" t="str">
        <f>'lista startowa'!B3</f>
        <v>PĄCZUSIE</v>
      </c>
      <c r="E155" s="78" t="str">
        <f>'lista startowa'!B21</f>
        <v>NOWI</v>
      </c>
      <c r="F155" s="107">
        <v>42556</v>
      </c>
      <c r="G155" s="76" t="s">
        <v>115</v>
      </c>
      <c r="H155" s="76" t="s">
        <v>114</v>
      </c>
      <c r="I155" s="75"/>
      <c r="J155" s="75" t="s">
        <v>110</v>
      </c>
      <c r="K155" s="75"/>
      <c r="L155" s="75"/>
      <c r="M155" s="75" t="s">
        <v>110</v>
      </c>
      <c r="N155" s="75"/>
      <c r="O155" s="75"/>
      <c r="P155" s="75" t="s">
        <v>110</v>
      </c>
      <c r="Q155" s="74"/>
      <c r="U155" s="62" t="str">
        <f t="shared" si="4"/>
        <v/>
      </c>
      <c r="V155" s="224" t="str">
        <f t="shared" si="5"/>
        <v/>
      </c>
    </row>
    <row r="156" spans="1:22" ht="12.95" customHeight="1" x14ac:dyDescent="0.2">
      <c r="A156" s="96">
        <v>12</v>
      </c>
      <c r="B156" s="80">
        <v>155</v>
      </c>
      <c r="C156" s="79" t="s">
        <v>113</v>
      </c>
      <c r="D156" s="78" t="str">
        <f>'lista startowa'!B25</f>
        <v>PAULGREKO</v>
      </c>
      <c r="E156" s="78" t="str">
        <f>'lista startowa'!B22</f>
        <v>ORANGE DP</v>
      </c>
      <c r="F156" s="107">
        <v>42556</v>
      </c>
      <c r="G156" s="76" t="s">
        <v>115</v>
      </c>
      <c r="H156" s="76" t="s">
        <v>114</v>
      </c>
      <c r="I156" s="75"/>
      <c r="J156" s="75" t="s">
        <v>110</v>
      </c>
      <c r="K156" s="75"/>
      <c r="L156" s="75"/>
      <c r="M156" s="75" t="s">
        <v>110</v>
      </c>
      <c r="N156" s="75"/>
      <c r="O156" s="75"/>
      <c r="P156" s="75" t="s">
        <v>110</v>
      </c>
      <c r="Q156" s="74"/>
      <c r="U156" s="62" t="str">
        <f t="shared" si="4"/>
        <v/>
      </c>
      <c r="V156" s="224" t="str">
        <f t="shared" si="5"/>
        <v/>
      </c>
    </row>
    <row r="157" spans="1:22" ht="12.95" customHeight="1" thickBot="1" x14ac:dyDescent="0.25">
      <c r="A157" s="109">
        <v>12</v>
      </c>
      <c r="B157" s="94">
        <v>156</v>
      </c>
      <c r="C157" s="71" t="s">
        <v>113</v>
      </c>
      <c r="D157" s="70" t="str">
        <f>'lista startowa'!B24</f>
        <v>ORANGE LA</v>
      </c>
      <c r="E157" s="70" t="str">
        <f>'lista startowa'!B23</f>
        <v>RENOX</v>
      </c>
      <c r="F157" s="108">
        <v>42557</v>
      </c>
      <c r="G157" s="68" t="s">
        <v>112</v>
      </c>
      <c r="H157" s="68" t="s">
        <v>111</v>
      </c>
      <c r="I157" s="67"/>
      <c r="J157" s="67" t="s">
        <v>110</v>
      </c>
      <c r="K157" s="67"/>
      <c r="L157" s="67"/>
      <c r="M157" s="67" t="s">
        <v>110</v>
      </c>
      <c r="N157" s="67"/>
      <c r="O157" s="67"/>
      <c r="P157" s="67" t="s">
        <v>110</v>
      </c>
      <c r="Q157" s="66"/>
      <c r="U157" s="62" t="str">
        <f t="shared" si="4"/>
        <v/>
      </c>
      <c r="V157" s="224" t="str">
        <f t="shared" si="5"/>
        <v/>
      </c>
    </row>
    <row r="158" spans="1:22" ht="12.95" customHeight="1" x14ac:dyDescent="0.2">
      <c r="A158" s="89">
        <v>13</v>
      </c>
      <c r="B158" s="88">
        <v>157</v>
      </c>
      <c r="C158" s="87" t="s">
        <v>113</v>
      </c>
      <c r="D158" s="86" t="str">
        <f>'lista startowa'!B2</f>
        <v>AMATORZY</v>
      </c>
      <c r="E158" s="86" t="str">
        <f>'lista startowa'!B26</f>
        <v>ADO</v>
      </c>
      <c r="F158" s="110">
        <v>42569</v>
      </c>
      <c r="G158" s="84" t="s">
        <v>112</v>
      </c>
      <c r="H158" s="84" t="s">
        <v>116</v>
      </c>
      <c r="I158" s="83"/>
      <c r="J158" s="83" t="s">
        <v>110</v>
      </c>
      <c r="K158" s="83"/>
      <c r="L158" s="83"/>
      <c r="M158" s="83" t="s">
        <v>110</v>
      </c>
      <c r="N158" s="83"/>
      <c r="O158" s="83"/>
      <c r="P158" s="83" t="s">
        <v>110</v>
      </c>
      <c r="Q158" s="82"/>
      <c r="U158" s="62" t="str">
        <f t="shared" si="4"/>
        <v/>
      </c>
      <c r="V158" s="224" t="str">
        <f t="shared" si="5"/>
        <v/>
      </c>
    </row>
    <row r="159" spans="1:22" ht="12.95" customHeight="1" x14ac:dyDescent="0.2">
      <c r="A159" s="81">
        <v>13</v>
      </c>
      <c r="B159" s="80">
        <v>158</v>
      </c>
      <c r="C159" s="79" t="s">
        <v>113</v>
      </c>
      <c r="D159" s="78" t="str">
        <f>'lista startowa'!B13</f>
        <v>SOWGR</v>
      </c>
      <c r="E159" s="78" t="str">
        <f>'lista startowa'!B27</f>
        <v>WOLNY LOS</v>
      </c>
      <c r="F159" s="107">
        <v>42569</v>
      </c>
      <c r="G159" s="76" t="s">
        <v>112</v>
      </c>
      <c r="H159" s="76" t="s">
        <v>116</v>
      </c>
      <c r="I159" s="75"/>
      <c r="J159" s="75" t="s">
        <v>110</v>
      </c>
      <c r="K159" s="75"/>
      <c r="L159" s="75"/>
      <c r="M159" s="75" t="s">
        <v>110</v>
      </c>
      <c r="N159" s="75"/>
      <c r="O159" s="75"/>
      <c r="P159" s="75" t="s">
        <v>110</v>
      </c>
      <c r="Q159" s="74"/>
      <c r="U159" s="62" t="str">
        <f t="shared" si="4"/>
        <v/>
      </c>
      <c r="V159" s="224" t="str">
        <f t="shared" si="5"/>
        <v/>
      </c>
    </row>
    <row r="160" spans="1:22" ht="12.95" customHeight="1" x14ac:dyDescent="0.2">
      <c r="A160" s="81">
        <v>13</v>
      </c>
      <c r="B160" s="80">
        <v>159</v>
      </c>
      <c r="C160" s="79" t="s">
        <v>113</v>
      </c>
      <c r="D160" s="78" t="str">
        <f>'lista startowa'!B12</f>
        <v>ONA I ON</v>
      </c>
      <c r="E160" s="78" t="str">
        <f>'lista startowa'!B14</f>
        <v>WIR</v>
      </c>
      <c r="F160" s="107">
        <v>42569</v>
      </c>
      <c r="G160" s="76" t="s">
        <v>112</v>
      </c>
      <c r="H160" s="76" t="s">
        <v>116</v>
      </c>
      <c r="I160" s="75"/>
      <c r="J160" s="75" t="s">
        <v>110</v>
      </c>
      <c r="K160" s="75"/>
      <c r="L160" s="75"/>
      <c r="M160" s="75" t="s">
        <v>110</v>
      </c>
      <c r="N160" s="75"/>
      <c r="O160" s="75"/>
      <c r="P160" s="75" t="s">
        <v>110</v>
      </c>
      <c r="Q160" s="74"/>
      <c r="U160" s="62" t="str">
        <f t="shared" si="4"/>
        <v/>
      </c>
      <c r="V160" s="224" t="str">
        <f t="shared" si="5"/>
        <v/>
      </c>
    </row>
    <row r="161" spans="1:22" ht="12.95" customHeight="1" x14ac:dyDescent="0.2">
      <c r="A161" s="81">
        <v>13</v>
      </c>
      <c r="B161" s="80">
        <v>160</v>
      </c>
      <c r="C161" s="79" t="s">
        <v>113</v>
      </c>
      <c r="D161" s="78" t="str">
        <f>'lista startowa'!B11</f>
        <v>BAUERS</v>
      </c>
      <c r="E161" s="78" t="str">
        <f>'lista startowa'!B15</f>
        <v>TRZYSTU</v>
      </c>
      <c r="F161" s="107">
        <v>42569</v>
      </c>
      <c r="G161" s="76" t="s">
        <v>115</v>
      </c>
      <c r="H161" s="76" t="s">
        <v>116</v>
      </c>
      <c r="I161" s="75"/>
      <c r="J161" s="75" t="s">
        <v>110</v>
      </c>
      <c r="K161" s="75"/>
      <c r="L161" s="75"/>
      <c r="M161" s="75" t="s">
        <v>110</v>
      </c>
      <c r="N161" s="75"/>
      <c r="O161" s="75"/>
      <c r="P161" s="75" t="s">
        <v>110</v>
      </c>
      <c r="Q161" s="74"/>
      <c r="U161" s="62" t="str">
        <f t="shared" si="4"/>
        <v/>
      </c>
      <c r="V161" s="224" t="str">
        <f t="shared" si="5"/>
        <v/>
      </c>
    </row>
    <row r="162" spans="1:22" ht="12.95" customHeight="1" x14ac:dyDescent="0.2">
      <c r="A162" s="81">
        <v>13</v>
      </c>
      <c r="B162" s="80">
        <v>161</v>
      </c>
      <c r="C162" s="79" t="s">
        <v>113</v>
      </c>
      <c r="D162" s="78" t="str">
        <f>'lista startowa'!B10</f>
        <v>KRZYNO1</v>
      </c>
      <c r="E162" s="78" t="str">
        <f>'lista startowa'!B16</f>
        <v>RODZINKA</v>
      </c>
      <c r="F162" s="107">
        <v>42569</v>
      </c>
      <c r="G162" s="76" t="s">
        <v>115</v>
      </c>
      <c r="H162" s="76" t="s">
        <v>116</v>
      </c>
      <c r="I162" s="75"/>
      <c r="J162" s="75" t="s">
        <v>110</v>
      </c>
      <c r="K162" s="75"/>
      <c r="L162" s="75"/>
      <c r="M162" s="75" t="s">
        <v>110</v>
      </c>
      <c r="N162" s="75"/>
      <c r="O162" s="75"/>
      <c r="P162" s="75" t="s">
        <v>110</v>
      </c>
      <c r="Q162" s="74"/>
      <c r="U162" s="62" t="str">
        <f t="shared" si="4"/>
        <v/>
      </c>
      <c r="V162" s="224" t="str">
        <f t="shared" si="5"/>
        <v/>
      </c>
    </row>
    <row r="163" spans="1:22" ht="12.95" customHeight="1" x14ac:dyDescent="0.2">
      <c r="A163" s="81">
        <v>13</v>
      </c>
      <c r="B163" s="80">
        <v>162</v>
      </c>
      <c r="C163" s="79" t="s">
        <v>113</v>
      </c>
      <c r="D163" s="78" t="str">
        <f>'lista startowa'!B9</f>
        <v>ENGLISH PERFECT</v>
      </c>
      <c r="E163" s="78" t="str">
        <f>'lista startowa'!B17</f>
        <v>ŁOSIE</v>
      </c>
      <c r="F163" s="107">
        <v>42569</v>
      </c>
      <c r="G163" s="76" t="s">
        <v>115</v>
      </c>
      <c r="H163" s="76" t="s">
        <v>116</v>
      </c>
      <c r="I163" s="75"/>
      <c r="J163" s="75" t="s">
        <v>110</v>
      </c>
      <c r="K163" s="75"/>
      <c r="L163" s="75"/>
      <c r="M163" s="75" t="s">
        <v>110</v>
      </c>
      <c r="N163" s="75"/>
      <c r="O163" s="75"/>
      <c r="P163" s="75" t="s">
        <v>110</v>
      </c>
      <c r="Q163" s="74"/>
      <c r="U163" s="62" t="str">
        <f t="shared" si="4"/>
        <v/>
      </c>
      <c r="V163" s="224" t="str">
        <f t="shared" si="5"/>
        <v/>
      </c>
    </row>
    <row r="164" spans="1:22" ht="12.95" customHeight="1" x14ac:dyDescent="0.2">
      <c r="A164" s="81">
        <v>13</v>
      </c>
      <c r="B164" s="80">
        <v>163</v>
      </c>
      <c r="C164" s="79" t="s">
        <v>113</v>
      </c>
      <c r="D164" s="78" t="str">
        <f>'lista startowa'!B8</f>
        <v>FIERY TITANS</v>
      </c>
      <c r="E164" s="78" t="str">
        <f>'lista startowa'!B18</f>
        <v>JAD</v>
      </c>
      <c r="F164" s="107">
        <v>42570</v>
      </c>
      <c r="G164" s="76" t="s">
        <v>112</v>
      </c>
      <c r="H164" s="76" t="s">
        <v>114</v>
      </c>
      <c r="I164" s="75"/>
      <c r="J164" s="75" t="s">
        <v>110</v>
      </c>
      <c r="K164" s="75"/>
      <c r="L164" s="75"/>
      <c r="M164" s="75" t="s">
        <v>110</v>
      </c>
      <c r="N164" s="75"/>
      <c r="O164" s="75"/>
      <c r="P164" s="75" t="s">
        <v>110</v>
      </c>
      <c r="Q164" s="74"/>
      <c r="U164" s="62" t="str">
        <f t="shared" si="4"/>
        <v/>
      </c>
      <c r="V164" s="224" t="str">
        <f t="shared" si="5"/>
        <v/>
      </c>
    </row>
    <row r="165" spans="1:22" ht="12.95" customHeight="1" x14ac:dyDescent="0.2">
      <c r="A165" s="81">
        <v>13</v>
      </c>
      <c r="B165" s="80">
        <v>164</v>
      </c>
      <c r="C165" s="79" t="s">
        <v>113</v>
      </c>
      <c r="D165" s="78" t="str">
        <f>'lista startowa'!B7</f>
        <v>DOMINO</v>
      </c>
      <c r="E165" s="78" t="str">
        <f>'lista startowa'!B19</f>
        <v>TENTEGOTEN</v>
      </c>
      <c r="F165" s="107">
        <v>42570</v>
      </c>
      <c r="G165" s="76" t="s">
        <v>112</v>
      </c>
      <c r="H165" s="76" t="s">
        <v>114</v>
      </c>
      <c r="I165" s="75"/>
      <c r="J165" s="75" t="s">
        <v>110</v>
      </c>
      <c r="K165" s="75"/>
      <c r="L165" s="75"/>
      <c r="M165" s="75" t="s">
        <v>110</v>
      </c>
      <c r="N165" s="75"/>
      <c r="O165" s="75"/>
      <c r="P165" s="75" t="s">
        <v>110</v>
      </c>
      <c r="Q165" s="74"/>
      <c r="U165" s="62" t="str">
        <f t="shared" si="4"/>
        <v/>
      </c>
      <c r="V165" s="224" t="str">
        <f t="shared" si="5"/>
        <v/>
      </c>
    </row>
    <row r="166" spans="1:22" ht="12.95" customHeight="1" x14ac:dyDescent="0.2">
      <c r="A166" s="81">
        <v>13</v>
      </c>
      <c r="B166" s="80">
        <v>165</v>
      </c>
      <c r="C166" s="79" t="s">
        <v>113</v>
      </c>
      <c r="D166" s="78" t="str">
        <f>'lista startowa'!B6</f>
        <v>BRACIA</v>
      </c>
      <c r="E166" s="78" t="str">
        <f>'lista startowa'!B20</f>
        <v>ORANGE SK</v>
      </c>
      <c r="F166" s="107">
        <v>42570</v>
      </c>
      <c r="G166" s="76" t="s">
        <v>112</v>
      </c>
      <c r="H166" s="76" t="s">
        <v>114</v>
      </c>
      <c r="I166" s="75"/>
      <c r="J166" s="75" t="s">
        <v>110</v>
      </c>
      <c r="K166" s="75"/>
      <c r="L166" s="75"/>
      <c r="M166" s="75" t="s">
        <v>110</v>
      </c>
      <c r="N166" s="75"/>
      <c r="O166" s="75"/>
      <c r="P166" s="75" t="s">
        <v>110</v>
      </c>
      <c r="Q166" s="74"/>
      <c r="U166" s="62" t="str">
        <f t="shared" si="4"/>
        <v/>
      </c>
      <c r="V166" s="224" t="str">
        <f t="shared" si="5"/>
        <v/>
      </c>
    </row>
    <row r="167" spans="1:22" ht="12.95" customHeight="1" x14ac:dyDescent="0.2">
      <c r="A167" s="81">
        <v>13</v>
      </c>
      <c r="B167" s="80">
        <v>166</v>
      </c>
      <c r="C167" s="79" t="s">
        <v>113</v>
      </c>
      <c r="D167" s="78" t="str">
        <f>'lista startowa'!B5</f>
        <v>BEMAR</v>
      </c>
      <c r="E167" s="78" t="str">
        <f>'lista startowa'!B21</f>
        <v>NOWI</v>
      </c>
      <c r="F167" s="107">
        <v>42570</v>
      </c>
      <c r="G167" s="76" t="s">
        <v>115</v>
      </c>
      <c r="H167" s="76" t="s">
        <v>114</v>
      </c>
      <c r="I167" s="75"/>
      <c r="J167" s="75" t="s">
        <v>110</v>
      </c>
      <c r="K167" s="75"/>
      <c r="L167" s="75"/>
      <c r="M167" s="75" t="s">
        <v>110</v>
      </c>
      <c r="N167" s="75"/>
      <c r="O167" s="75"/>
      <c r="P167" s="75" t="s">
        <v>110</v>
      </c>
      <c r="Q167" s="74"/>
      <c r="U167" s="62" t="str">
        <f t="shared" si="4"/>
        <v/>
      </c>
      <c r="V167" s="224" t="str">
        <f t="shared" si="5"/>
        <v/>
      </c>
    </row>
    <row r="168" spans="1:22" ht="12.95" customHeight="1" x14ac:dyDescent="0.2">
      <c r="A168" s="81">
        <v>13</v>
      </c>
      <c r="B168" s="80">
        <v>167</v>
      </c>
      <c r="C168" s="79" t="s">
        <v>113</v>
      </c>
      <c r="D168" s="78" t="str">
        <f>'lista startowa'!B4</f>
        <v>SEBADAR</v>
      </c>
      <c r="E168" s="78" t="str">
        <f>'lista startowa'!B22</f>
        <v>ORANGE DP</v>
      </c>
      <c r="F168" s="107">
        <v>42570</v>
      </c>
      <c r="G168" s="76" t="s">
        <v>115</v>
      </c>
      <c r="H168" s="76" t="s">
        <v>114</v>
      </c>
      <c r="I168" s="75"/>
      <c r="J168" s="75" t="s">
        <v>110</v>
      </c>
      <c r="K168" s="75"/>
      <c r="L168" s="75"/>
      <c r="M168" s="75" t="s">
        <v>110</v>
      </c>
      <c r="N168" s="75"/>
      <c r="O168" s="75"/>
      <c r="P168" s="75" t="s">
        <v>110</v>
      </c>
      <c r="Q168" s="74"/>
      <c r="U168" s="62" t="str">
        <f t="shared" si="4"/>
        <v/>
      </c>
      <c r="V168" s="224" t="str">
        <f t="shared" si="5"/>
        <v/>
      </c>
    </row>
    <row r="169" spans="1:22" ht="12.95" customHeight="1" x14ac:dyDescent="0.2">
      <c r="A169" s="81">
        <v>13</v>
      </c>
      <c r="B169" s="80">
        <v>168</v>
      </c>
      <c r="C169" s="79" t="s">
        <v>113</v>
      </c>
      <c r="D169" s="78" t="str">
        <f>'lista startowa'!B3</f>
        <v>PĄCZUSIE</v>
      </c>
      <c r="E169" s="78" t="str">
        <f>'lista startowa'!B23</f>
        <v>RENOX</v>
      </c>
      <c r="F169" s="107">
        <v>42570</v>
      </c>
      <c r="G169" s="76" t="s">
        <v>115</v>
      </c>
      <c r="H169" s="76" t="s">
        <v>114</v>
      </c>
      <c r="I169" s="75"/>
      <c r="J169" s="75" t="s">
        <v>110</v>
      </c>
      <c r="K169" s="75"/>
      <c r="L169" s="75"/>
      <c r="M169" s="75" t="s">
        <v>110</v>
      </c>
      <c r="N169" s="75"/>
      <c r="O169" s="75"/>
      <c r="P169" s="75" t="s">
        <v>110</v>
      </c>
      <c r="Q169" s="74"/>
      <c r="U169" s="62" t="str">
        <f t="shared" si="4"/>
        <v/>
      </c>
      <c r="V169" s="224" t="str">
        <f t="shared" si="5"/>
        <v/>
      </c>
    </row>
    <row r="170" spans="1:22" ht="12.95" customHeight="1" thickBot="1" x14ac:dyDescent="0.25">
      <c r="A170" s="73">
        <v>13</v>
      </c>
      <c r="B170" s="72">
        <v>169</v>
      </c>
      <c r="C170" s="71" t="s">
        <v>113</v>
      </c>
      <c r="D170" s="70" t="str">
        <f>'lista startowa'!B25</f>
        <v>PAULGREKO</v>
      </c>
      <c r="E170" s="70" t="str">
        <f>'lista startowa'!B24</f>
        <v>ORANGE LA</v>
      </c>
      <c r="F170" s="108">
        <v>42571</v>
      </c>
      <c r="G170" s="68" t="s">
        <v>112</v>
      </c>
      <c r="H170" s="68" t="s">
        <v>111</v>
      </c>
      <c r="I170" s="67"/>
      <c r="J170" s="67" t="s">
        <v>110</v>
      </c>
      <c r="K170" s="67"/>
      <c r="L170" s="67"/>
      <c r="M170" s="67" t="s">
        <v>110</v>
      </c>
      <c r="N170" s="67"/>
      <c r="O170" s="67"/>
      <c r="P170" s="67" t="s">
        <v>110</v>
      </c>
      <c r="Q170" s="66"/>
      <c r="U170" s="62" t="str">
        <f t="shared" si="4"/>
        <v/>
      </c>
      <c r="V170" s="224" t="str">
        <f t="shared" si="5"/>
        <v/>
      </c>
    </row>
    <row r="171" spans="1:22" ht="12.95" customHeight="1" x14ac:dyDescent="0.2">
      <c r="A171" s="98">
        <v>14</v>
      </c>
      <c r="B171" s="97">
        <v>170</v>
      </c>
      <c r="C171" s="87" t="s">
        <v>113</v>
      </c>
      <c r="D171" s="86" t="str">
        <f>'lista startowa'!B2</f>
        <v>AMATORZY</v>
      </c>
      <c r="E171" s="86" t="str">
        <f>'lista startowa'!B27</f>
        <v>WOLNY LOS</v>
      </c>
      <c r="F171" s="110">
        <v>42583</v>
      </c>
      <c r="G171" s="84" t="s">
        <v>112</v>
      </c>
      <c r="H171" s="84" t="s">
        <v>116</v>
      </c>
      <c r="I171" s="83"/>
      <c r="J171" s="83" t="s">
        <v>110</v>
      </c>
      <c r="K171" s="83"/>
      <c r="L171" s="83"/>
      <c r="M171" s="83" t="s">
        <v>110</v>
      </c>
      <c r="N171" s="83"/>
      <c r="O171" s="83"/>
      <c r="P171" s="83" t="s">
        <v>110</v>
      </c>
      <c r="Q171" s="82"/>
      <c r="U171" s="62" t="str">
        <f t="shared" si="4"/>
        <v/>
      </c>
      <c r="V171" s="224" t="str">
        <f t="shared" si="5"/>
        <v/>
      </c>
    </row>
    <row r="172" spans="1:22" ht="12.95" customHeight="1" x14ac:dyDescent="0.2">
      <c r="A172" s="96">
        <v>14</v>
      </c>
      <c r="B172" s="80">
        <v>171</v>
      </c>
      <c r="C172" s="79" t="s">
        <v>113</v>
      </c>
      <c r="D172" s="78" t="str">
        <f>'lista startowa'!B26</f>
        <v>ADO</v>
      </c>
      <c r="E172" s="78" t="str">
        <f>'lista startowa'!B14</f>
        <v>WIR</v>
      </c>
      <c r="F172" s="107">
        <v>42583</v>
      </c>
      <c r="G172" s="76" t="s">
        <v>112</v>
      </c>
      <c r="H172" s="76" t="s">
        <v>116</v>
      </c>
      <c r="I172" s="75"/>
      <c r="J172" s="75" t="s">
        <v>110</v>
      </c>
      <c r="K172" s="75"/>
      <c r="L172" s="75"/>
      <c r="M172" s="75" t="s">
        <v>110</v>
      </c>
      <c r="N172" s="75"/>
      <c r="O172" s="75"/>
      <c r="P172" s="75" t="s">
        <v>110</v>
      </c>
      <c r="Q172" s="74"/>
      <c r="U172" s="62" t="str">
        <f t="shared" si="4"/>
        <v/>
      </c>
      <c r="V172" s="224" t="str">
        <f t="shared" si="5"/>
        <v/>
      </c>
    </row>
    <row r="173" spans="1:22" ht="12.95" customHeight="1" x14ac:dyDescent="0.2">
      <c r="A173" s="96">
        <v>14</v>
      </c>
      <c r="B173" s="80">
        <v>172</v>
      </c>
      <c r="C173" s="79" t="s">
        <v>113</v>
      </c>
      <c r="D173" s="78" t="str">
        <f>'lista startowa'!B13</f>
        <v>SOWGR</v>
      </c>
      <c r="E173" s="78" t="str">
        <f>'lista startowa'!B15</f>
        <v>TRZYSTU</v>
      </c>
      <c r="F173" s="107">
        <v>42583</v>
      </c>
      <c r="G173" s="76" t="s">
        <v>112</v>
      </c>
      <c r="H173" s="76" t="s">
        <v>116</v>
      </c>
      <c r="I173" s="75"/>
      <c r="J173" s="75" t="s">
        <v>110</v>
      </c>
      <c r="K173" s="75"/>
      <c r="L173" s="75"/>
      <c r="M173" s="75" t="s">
        <v>110</v>
      </c>
      <c r="N173" s="75"/>
      <c r="O173" s="75"/>
      <c r="P173" s="75" t="s">
        <v>110</v>
      </c>
      <c r="Q173" s="74"/>
      <c r="U173" s="62" t="str">
        <f t="shared" si="4"/>
        <v/>
      </c>
      <c r="V173" s="224" t="str">
        <f t="shared" si="5"/>
        <v/>
      </c>
    </row>
    <row r="174" spans="1:22" ht="12.95" customHeight="1" x14ac:dyDescent="0.2">
      <c r="A174" s="96">
        <v>14</v>
      </c>
      <c r="B174" s="80">
        <v>173</v>
      </c>
      <c r="C174" s="79" t="s">
        <v>113</v>
      </c>
      <c r="D174" s="78" t="str">
        <f>'lista startowa'!B12</f>
        <v>ONA I ON</v>
      </c>
      <c r="E174" s="78" t="str">
        <f>'lista startowa'!B16</f>
        <v>RODZINKA</v>
      </c>
      <c r="F174" s="107">
        <v>42583</v>
      </c>
      <c r="G174" s="76" t="s">
        <v>115</v>
      </c>
      <c r="H174" s="76" t="s">
        <v>116</v>
      </c>
      <c r="I174" s="75"/>
      <c r="J174" s="75" t="s">
        <v>110</v>
      </c>
      <c r="K174" s="75"/>
      <c r="L174" s="75"/>
      <c r="M174" s="75" t="s">
        <v>110</v>
      </c>
      <c r="N174" s="75"/>
      <c r="O174" s="75"/>
      <c r="P174" s="75" t="s">
        <v>110</v>
      </c>
      <c r="Q174" s="74"/>
      <c r="U174" s="62" t="str">
        <f t="shared" si="4"/>
        <v/>
      </c>
      <c r="V174" s="224" t="str">
        <f t="shared" si="5"/>
        <v/>
      </c>
    </row>
    <row r="175" spans="1:22" ht="12.95" customHeight="1" x14ac:dyDescent="0.2">
      <c r="A175" s="96">
        <v>14</v>
      </c>
      <c r="B175" s="80">
        <v>174</v>
      </c>
      <c r="C175" s="79" t="s">
        <v>113</v>
      </c>
      <c r="D175" s="78" t="str">
        <f>'lista startowa'!B11</f>
        <v>BAUERS</v>
      </c>
      <c r="E175" s="78" t="str">
        <f>'lista startowa'!B17</f>
        <v>ŁOSIE</v>
      </c>
      <c r="F175" s="107">
        <v>42583</v>
      </c>
      <c r="G175" s="76" t="s">
        <v>115</v>
      </c>
      <c r="H175" s="76" t="s">
        <v>116</v>
      </c>
      <c r="I175" s="75"/>
      <c r="J175" s="75" t="s">
        <v>110</v>
      </c>
      <c r="K175" s="75"/>
      <c r="L175" s="75"/>
      <c r="M175" s="75" t="s">
        <v>110</v>
      </c>
      <c r="N175" s="75"/>
      <c r="O175" s="75"/>
      <c r="P175" s="75" t="s">
        <v>110</v>
      </c>
      <c r="Q175" s="74"/>
      <c r="U175" s="62" t="str">
        <f t="shared" si="4"/>
        <v/>
      </c>
      <c r="V175" s="224" t="str">
        <f t="shared" si="5"/>
        <v/>
      </c>
    </row>
    <row r="176" spans="1:22" ht="12.95" customHeight="1" x14ac:dyDescent="0.2">
      <c r="A176" s="96">
        <v>14</v>
      </c>
      <c r="B176" s="125">
        <v>175</v>
      </c>
      <c r="C176" s="124" t="s">
        <v>117</v>
      </c>
      <c r="D176" s="123" t="str">
        <f>'lista startowa'!B10</f>
        <v>KRZYNO1</v>
      </c>
      <c r="E176" s="123" t="str">
        <f>'lista startowa'!B18</f>
        <v>JAD</v>
      </c>
      <c r="F176" s="122">
        <v>42583</v>
      </c>
      <c r="G176" s="121" t="s">
        <v>115</v>
      </c>
      <c r="H176" s="121" t="s">
        <v>116</v>
      </c>
      <c r="I176" s="120">
        <v>2</v>
      </c>
      <c r="J176" s="120" t="s">
        <v>110</v>
      </c>
      <c r="K176" s="120">
        <v>0</v>
      </c>
      <c r="L176" s="120">
        <v>10</v>
      </c>
      <c r="M176" s="120" t="s">
        <v>110</v>
      </c>
      <c r="N176" s="120">
        <v>8</v>
      </c>
      <c r="O176" s="120">
        <v>1166</v>
      </c>
      <c r="P176" s="120" t="s">
        <v>110</v>
      </c>
      <c r="Q176" s="119">
        <v>1152</v>
      </c>
      <c r="U176" s="62" t="str">
        <f t="shared" si="4"/>
        <v/>
      </c>
      <c r="V176" s="224" t="str">
        <f t="shared" si="5"/>
        <v/>
      </c>
    </row>
    <row r="177" spans="1:22" ht="12.95" customHeight="1" x14ac:dyDescent="0.2">
      <c r="A177" s="96">
        <v>14</v>
      </c>
      <c r="B177" s="80">
        <v>176</v>
      </c>
      <c r="C177" s="79" t="s">
        <v>113</v>
      </c>
      <c r="D177" s="78" t="str">
        <f>'lista startowa'!B9</f>
        <v>ENGLISH PERFECT</v>
      </c>
      <c r="E177" s="78" t="str">
        <f>'lista startowa'!B19</f>
        <v>TENTEGOTEN</v>
      </c>
      <c r="F177" s="107">
        <v>42584</v>
      </c>
      <c r="G177" s="76" t="s">
        <v>112</v>
      </c>
      <c r="H177" s="76" t="s">
        <v>114</v>
      </c>
      <c r="I177" s="75"/>
      <c r="J177" s="75" t="s">
        <v>110</v>
      </c>
      <c r="K177" s="75"/>
      <c r="L177" s="75"/>
      <c r="M177" s="75" t="s">
        <v>110</v>
      </c>
      <c r="N177" s="75"/>
      <c r="O177" s="75"/>
      <c r="P177" s="75" t="s">
        <v>110</v>
      </c>
      <c r="Q177" s="74"/>
      <c r="U177" s="62" t="str">
        <f t="shared" si="4"/>
        <v/>
      </c>
      <c r="V177" s="224" t="str">
        <f t="shared" si="5"/>
        <v/>
      </c>
    </row>
    <row r="178" spans="1:22" ht="12.95" customHeight="1" x14ac:dyDescent="0.2">
      <c r="A178" s="96">
        <v>14</v>
      </c>
      <c r="B178" s="125">
        <v>177</v>
      </c>
      <c r="C178" s="124" t="s">
        <v>117</v>
      </c>
      <c r="D178" s="123" t="str">
        <f>'lista startowa'!B8</f>
        <v>FIERY TITANS</v>
      </c>
      <c r="E178" s="123" t="str">
        <f>'lista startowa'!B20</f>
        <v>ORANGE SK</v>
      </c>
      <c r="F178" s="122">
        <v>42584</v>
      </c>
      <c r="G178" s="121" t="s">
        <v>112</v>
      </c>
      <c r="H178" s="121" t="s">
        <v>114</v>
      </c>
      <c r="I178" s="120">
        <v>2</v>
      </c>
      <c r="J178" s="120" t="s">
        <v>110</v>
      </c>
      <c r="K178" s="120">
        <v>0</v>
      </c>
      <c r="L178" s="120">
        <v>12</v>
      </c>
      <c r="M178" s="120" t="s">
        <v>110</v>
      </c>
      <c r="N178" s="120">
        <v>6</v>
      </c>
      <c r="O178" s="120">
        <v>1379</v>
      </c>
      <c r="P178" s="120" t="s">
        <v>110</v>
      </c>
      <c r="Q178" s="119">
        <v>1322</v>
      </c>
      <c r="U178" s="62" t="str">
        <f t="shared" si="4"/>
        <v/>
      </c>
      <c r="V178" s="224" t="str">
        <f t="shared" si="5"/>
        <v/>
      </c>
    </row>
    <row r="179" spans="1:22" ht="12.95" customHeight="1" x14ac:dyDescent="0.2">
      <c r="A179" s="96">
        <v>14</v>
      </c>
      <c r="B179" s="80">
        <v>178</v>
      </c>
      <c r="C179" s="79" t="s">
        <v>113</v>
      </c>
      <c r="D179" s="78" t="str">
        <f>'lista startowa'!B7</f>
        <v>DOMINO</v>
      </c>
      <c r="E179" s="78" t="str">
        <f>'lista startowa'!B21</f>
        <v>NOWI</v>
      </c>
      <c r="F179" s="107">
        <v>42584</v>
      </c>
      <c r="G179" s="76" t="s">
        <v>112</v>
      </c>
      <c r="H179" s="76" t="s">
        <v>114</v>
      </c>
      <c r="I179" s="75"/>
      <c r="J179" s="75" t="s">
        <v>110</v>
      </c>
      <c r="K179" s="75"/>
      <c r="L179" s="75"/>
      <c r="M179" s="75" t="s">
        <v>110</v>
      </c>
      <c r="N179" s="75"/>
      <c r="O179" s="75"/>
      <c r="P179" s="75" t="s">
        <v>110</v>
      </c>
      <c r="Q179" s="74"/>
      <c r="U179" s="62" t="str">
        <f t="shared" si="4"/>
        <v/>
      </c>
      <c r="V179" s="224" t="str">
        <f t="shared" si="5"/>
        <v/>
      </c>
    </row>
    <row r="180" spans="1:22" ht="12.95" customHeight="1" x14ac:dyDescent="0.2">
      <c r="A180" s="96">
        <v>14</v>
      </c>
      <c r="B180" s="125">
        <v>179</v>
      </c>
      <c r="C180" s="124" t="s">
        <v>117</v>
      </c>
      <c r="D180" s="123" t="str">
        <f>'lista startowa'!B6</f>
        <v>BRACIA</v>
      </c>
      <c r="E180" s="123" t="str">
        <f>'lista startowa'!B22</f>
        <v>ORANGE DP</v>
      </c>
      <c r="F180" s="122">
        <v>42584</v>
      </c>
      <c r="G180" s="121" t="s">
        <v>115</v>
      </c>
      <c r="H180" s="121" t="s">
        <v>114</v>
      </c>
      <c r="I180" s="120">
        <v>0</v>
      </c>
      <c r="J180" s="120" t="s">
        <v>110</v>
      </c>
      <c r="K180" s="120">
        <v>2</v>
      </c>
      <c r="L180" s="120">
        <v>6</v>
      </c>
      <c r="M180" s="120" t="s">
        <v>110</v>
      </c>
      <c r="N180" s="120">
        <v>12</v>
      </c>
      <c r="O180" s="120">
        <v>1340</v>
      </c>
      <c r="P180" s="120" t="s">
        <v>110</v>
      </c>
      <c r="Q180" s="119">
        <v>1463</v>
      </c>
      <c r="U180" s="62" t="str">
        <f t="shared" si="4"/>
        <v/>
      </c>
      <c r="V180" s="224" t="str">
        <f t="shared" si="5"/>
        <v/>
      </c>
    </row>
    <row r="181" spans="1:22" ht="12.95" customHeight="1" x14ac:dyDescent="0.2">
      <c r="A181" s="96">
        <v>14</v>
      </c>
      <c r="B181" s="80">
        <v>180</v>
      </c>
      <c r="C181" s="79" t="s">
        <v>113</v>
      </c>
      <c r="D181" s="78" t="str">
        <f>'lista startowa'!B5</f>
        <v>BEMAR</v>
      </c>
      <c r="E181" s="78" t="str">
        <f>'lista startowa'!B23</f>
        <v>RENOX</v>
      </c>
      <c r="F181" s="107">
        <v>42584</v>
      </c>
      <c r="G181" s="76" t="s">
        <v>115</v>
      </c>
      <c r="H181" s="76" t="s">
        <v>114</v>
      </c>
      <c r="I181" s="75"/>
      <c r="J181" s="75" t="s">
        <v>110</v>
      </c>
      <c r="K181" s="75"/>
      <c r="L181" s="75"/>
      <c r="M181" s="75" t="s">
        <v>110</v>
      </c>
      <c r="N181" s="75"/>
      <c r="O181" s="75"/>
      <c r="P181" s="75" t="s">
        <v>110</v>
      </c>
      <c r="Q181" s="74"/>
      <c r="U181" s="62" t="str">
        <f t="shared" si="4"/>
        <v/>
      </c>
      <c r="V181" s="224" t="str">
        <f t="shared" si="5"/>
        <v/>
      </c>
    </row>
    <row r="182" spans="1:22" ht="12.95" customHeight="1" x14ac:dyDescent="0.2">
      <c r="A182" s="96">
        <v>14</v>
      </c>
      <c r="B182" s="125">
        <v>181</v>
      </c>
      <c r="C182" s="124" t="s">
        <v>117</v>
      </c>
      <c r="D182" s="123" t="str">
        <f>'lista startowa'!B4</f>
        <v>SEBADAR</v>
      </c>
      <c r="E182" s="123" t="str">
        <f>'lista startowa'!B24</f>
        <v>ORANGE LA</v>
      </c>
      <c r="F182" s="122">
        <v>42584</v>
      </c>
      <c r="G182" s="121" t="s">
        <v>115</v>
      </c>
      <c r="H182" s="121" t="s">
        <v>114</v>
      </c>
      <c r="I182" s="120">
        <v>2</v>
      </c>
      <c r="J182" s="120" t="s">
        <v>110</v>
      </c>
      <c r="K182" s="120">
        <v>0</v>
      </c>
      <c r="L182" s="120">
        <v>12</v>
      </c>
      <c r="M182" s="120" t="s">
        <v>110</v>
      </c>
      <c r="N182" s="120">
        <v>6</v>
      </c>
      <c r="O182" s="120">
        <v>1140</v>
      </c>
      <c r="P182" s="120" t="s">
        <v>110</v>
      </c>
      <c r="Q182" s="119">
        <v>1042</v>
      </c>
      <c r="U182" s="62" t="str">
        <f t="shared" si="4"/>
        <v/>
      </c>
      <c r="V182" s="224" t="str">
        <f t="shared" si="5"/>
        <v/>
      </c>
    </row>
    <row r="183" spans="1:22" ht="12.95" customHeight="1" thickBot="1" x14ac:dyDescent="0.25">
      <c r="A183" s="109">
        <v>14</v>
      </c>
      <c r="B183" s="94">
        <v>182</v>
      </c>
      <c r="C183" s="71" t="s">
        <v>113</v>
      </c>
      <c r="D183" s="70" t="str">
        <f>'lista startowa'!B3</f>
        <v>PĄCZUSIE</v>
      </c>
      <c r="E183" s="70" t="str">
        <f>'lista startowa'!B25</f>
        <v>PAULGREKO</v>
      </c>
      <c r="F183" s="108">
        <v>42585</v>
      </c>
      <c r="G183" s="68" t="s">
        <v>112</v>
      </c>
      <c r="H183" s="68" t="s">
        <v>111</v>
      </c>
      <c r="I183" s="67"/>
      <c r="J183" s="67" t="s">
        <v>110</v>
      </c>
      <c r="K183" s="67"/>
      <c r="L183" s="67"/>
      <c r="M183" s="67" t="s">
        <v>110</v>
      </c>
      <c r="N183" s="67"/>
      <c r="O183" s="67"/>
      <c r="P183" s="67" t="s">
        <v>110</v>
      </c>
      <c r="Q183" s="66"/>
      <c r="U183" s="62" t="str">
        <f t="shared" si="4"/>
        <v/>
      </c>
      <c r="V183" s="224" t="str">
        <f t="shared" si="5"/>
        <v/>
      </c>
    </row>
    <row r="184" spans="1:22" ht="12.95" customHeight="1" x14ac:dyDescent="0.2">
      <c r="A184" s="89">
        <v>15</v>
      </c>
      <c r="B184" s="88">
        <v>183</v>
      </c>
      <c r="C184" s="87" t="s">
        <v>113</v>
      </c>
      <c r="D184" s="86" t="str">
        <f>'lista startowa'!B2</f>
        <v>AMATORZY</v>
      </c>
      <c r="E184" s="86" t="str">
        <f>'lista startowa'!B14</f>
        <v>WIR</v>
      </c>
      <c r="F184" s="110">
        <v>42597</v>
      </c>
      <c r="G184" s="84" t="s">
        <v>112</v>
      </c>
      <c r="H184" s="84" t="s">
        <v>116</v>
      </c>
      <c r="I184" s="83"/>
      <c r="J184" s="83" t="s">
        <v>110</v>
      </c>
      <c r="K184" s="83"/>
      <c r="L184" s="83"/>
      <c r="M184" s="83" t="s">
        <v>110</v>
      </c>
      <c r="N184" s="83"/>
      <c r="O184" s="83"/>
      <c r="P184" s="83" t="s">
        <v>110</v>
      </c>
      <c r="Q184" s="82"/>
      <c r="U184" s="62" t="str">
        <f t="shared" si="4"/>
        <v/>
      </c>
      <c r="V184" s="224" t="str">
        <f t="shared" si="5"/>
        <v/>
      </c>
    </row>
    <row r="185" spans="1:22" ht="12.95" customHeight="1" x14ac:dyDescent="0.2">
      <c r="A185" s="81">
        <v>15</v>
      </c>
      <c r="B185" s="80">
        <v>184</v>
      </c>
      <c r="C185" s="79" t="s">
        <v>113</v>
      </c>
      <c r="D185" s="78" t="str">
        <f>'lista startowa'!B27</f>
        <v>WOLNY LOS</v>
      </c>
      <c r="E185" s="78" t="str">
        <f>'lista startowa'!B15</f>
        <v>TRZYSTU</v>
      </c>
      <c r="F185" s="107">
        <v>42597</v>
      </c>
      <c r="G185" s="76" t="s">
        <v>112</v>
      </c>
      <c r="H185" s="76" t="s">
        <v>116</v>
      </c>
      <c r="I185" s="75"/>
      <c r="J185" s="75" t="s">
        <v>110</v>
      </c>
      <c r="K185" s="75"/>
      <c r="L185" s="75"/>
      <c r="M185" s="75" t="s">
        <v>110</v>
      </c>
      <c r="N185" s="75"/>
      <c r="O185" s="75"/>
      <c r="P185" s="75" t="s">
        <v>110</v>
      </c>
      <c r="Q185" s="74"/>
      <c r="U185" s="62" t="str">
        <f t="shared" si="4"/>
        <v/>
      </c>
      <c r="V185" s="224" t="str">
        <f t="shared" si="5"/>
        <v/>
      </c>
    </row>
    <row r="186" spans="1:22" ht="12.95" customHeight="1" x14ac:dyDescent="0.2">
      <c r="A186" s="81">
        <v>15</v>
      </c>
      <c r="B186" s="80">
        <v>185</v>
      </c>
      <c r="C186" s="79" t="s">
        <v>113</v>
      </c>
      <c r="D186" s="78" t="str">
        <f>'lista startowa'!B26</f>
        <v>ADO</v>
      </c>
      <c r="E186" s="78" t="str">
        <f>'lista startowa'!B16</f>
        <v>RODZINKA</v>
      </c>
      <c r="F186" s="107">
        <v>42597</v>
      </c>
      <c r="G186" s="76" t="s">
        <v>112</v>
      </c>
      <c r="H186" s="76" t="s">
        <v>116</v>
      </c>
      <c r="I186" s="75"/>
      <c r="J186" s="75" t="s">
        <v>110</v>
      </c>
      <c r="K186" s="75"/>
      <c r="L186" s="75"/>
      <c r="M186" s="75" t="s">
        <v>110</v>
      </c>
      <c r="N186" s="75"/>
      <c r="O186" s="75"/>
      <c r="P186" s="75" t="s">
        <v>110</v>
      </c>
      <c r="Q186" s="74"/>
      <c r="U186" s="62" t="str">
        <f t="shared" si="4"/>
        <v/>
      </c>
      <c r="V186" s="224" t="str">
        <f t="shared" si="5"/>
        <v/>
      </c>
    </row>
    <row r="187" spans="1:22" ht="12.95" customHeight="1" x14ac:dyDescent="0.2">
      <c r="A187" s="81">
        <v>15</v>
      </c>
      <c r="B187" s="80">
        <v>186</v>
      </c>
      <c r="C187" s="79" t="s">
        <v>113</v>
      </c>
      <c r="D187" s="78" t="str">
        <f>'lista startowa'!B13</f>
        <v>SOWGR</v>
      </c>
      <c r="E187" s="78" t="str">
        <f>'lista startowa'!B17</f>
        <v>ŁOSIE</v>
      </c>
      <c r="F187" s="107">
        <v>42597</v>
      </c>
      <c r="G187" s="76" t="s">
        <v>115</v>
      </c>
      <c r="H187" s="76" t="s">
        <v>116</v>
      </c>
      <c r="I187" s="75"/>
      <c r="J187" s="75" t="s">
        <v>110</v>
      </c>
      <c r="K187" s="75"/>
      <c r="L187" s="75"/>
      <c r="M187" s="75" t="s">
        <v>110</v>
      </c>
      <c r="N187" s="75"/>
      <c r="O187" s="75"/>
      <c r="P187" s="75" t="s">
        <v>110</v>
      </c>
      <c r="Q187" s="74"/>
      <c r="U187" s="62" t="str">
        <f t="shared" si="4"/>
        <v/>
      </c>
      <c r="V187" s="224" t="str">
        <f t="shared" si="5"/>
        <v/>
      </c>
    </row>
    <row r="188" spans="1:22" ht="12.95" customHeight="1" x14ac:dyDescent="0.2">
      <c r="A188" s="81">
        <v>15</v>
      </c>
      <c r="B188" s="80">
        <v>187</v>
      </c>
      <c r="C188" s="79" t="s">
        <v>113</v>
      </c>
      <c r="D188" s="78" t="str">
        <f>'lista startowa'!B12</f>
        <v>ONA I ON</v>
      </c>
      <c r="E188" s="78" t="str">
        <f>'lista startowa'!B18</f>
        <v>JAD</v>
      </c>
      <c r="F188" s="107">
        <v>42597</v>
      </c>
      <c r="G188" s="76" t="s">
        <v>115</v>
      </c>
      <c r="H188" s="76" t="s">
        <v>116</v>
      </c>
      <c r="I188" s="75"/>
      <c r="J188" s="75" t="s">
        <v>110</v>
      </c>
      <c r="K188" s="75"/>
      <c r="L188" s="75"/>
      <c r="M188" s="75" t="s">
        <v>110</v>
      </c>
      <c r="N188" s="75"/>
      <c r="O188" s="75"/>
      <c r="P188" s="75" t="s">
        <v>110</v>
      </c>
      <c r="Q188" s="74"/>
      <c r="U188" s="62" t="str">
        <f t="shared" si="4"/>
        <v/>
      </c>
      <c r="V188" s="224" t="str">
        <f t="shared" si="5"/>
        <v/>
      </c>
    </row>
    <row r="189" spans="1:22" ht="12.95" customHeight="1" x14ac:dyDescent="0.2">
      <c r="A189" s="81">
        <v>15</v>
      </c>
      <c r="B189" s="125">
        <v>188</v>
      </c>
      <c r="C189" s="124" t="s">
        <v>117</v>
      </c>
      <c r="D189" s="123" t="str">
        <f>'lista startowa'!B11</f>
        <v>BAUERS</v>
      </c>
      <c r="E189" s="123" t="str">
        <f>'lista startowa'!B19</f>
        <v>TENTEGOTEN</v>
      </c>
      <c r="F189" s="122">
        <v>42597</v>
      </c>
      <c r="G189" s="121" t="s">
        <v>115</v>
      </c>
      <c r="H189" s="121" t="s">
        <v>116</v>
      </c>
      <c r="I189" s="120">
        <v>2</v>
      </c>
      <c r="J189" s="120" t="s">
        <v>110</v>
      </c>
      <c r="K189" s="120">
        <v>0</v>
      </c>
      <c r="L189" s="120">
        <v>12</v>
      </c>
      <c r="M189" s="120" t="s">
        <v>110</v>
      </c>
      <c r="N189" s="120">
        <v>6</v>
      </c>
      <c r="O189" s="120">
        <v>1398</v>
      </c>
      <c r="P189" s="120" t="s">
        <v>110</v>
      </c>
      <c r="Q189" s="119">
        <v>1330</v>
      </c>
      <c r="U189" s="62" t="str">
        <f t="shared" si="4"/>
        <v/>
      </c>
      <c r="V189" s="224" t="str">
        <f t="shared" si="5"/>
        <v/>
      </c>
    </row>
    <row r="190" spans="1:22" ht="12.95" customHeight="1" x14ac:dyDescent="0.2">
      <c r="A190" s="81">
        <v>15</v>
      </c>
      <c r="B190" s="80">
        <v>189</v>
      </c>
      <c r="C190" s="79" t="s">
        <v>113</v>
      </c>
      <c r="D190" s="78" t="str">
        <f>'lista startowa'!B10</f>
        <v>KRZYNO1</v>
      </c>
      <c r="E190" s="78" t="str">
        <f>'lista startowa'!B20</f>
        <v>ORANGE SK</v>
      </c>
      <c r="F190" s="107">
        <v>42598</v>
      </c>
      <c r="G190" s="76" t="s">
        <v>112</v>
      </c>
      <c r="H190" s="76" t="s">
        <v>114</v>
      </c>
      <c r="I190" s="75"/>
      <c r="J190" s="75" t="s">
        <v>110</v>
      </c>
      <c r="K190" s="75"/>
      <c r="L190" s="75"/>
      <c r="M190" s="75" t="s">
        <v>110</v>
      </c>
      <c r="N190" s="75"/>
      <c r="O190" s="75"/>
      <c r="P190" s="75" t="s">
        <v>110</v>
      </c>
      <c r="Q190" s="74"/>
      <c r="U190" s="62" t="str">
        <f t="shared" si="4"/>
        <v/>
      </c>
      <c r="V190" s="224" t="str">
        <f t="shared" si="5"/>
        <v/>
      </c>
    </row>
    <row r="191" spans="1:22" ht="12.95" customHeight="1" x14ac:dyDescent="0.2">
      <c r="A191" s="81">
        <v>15</v>
      </c>
      <c r="B191" s="80">
        <v>190</v>
      </c>
      <c r="C191" s="79" t="s">
        <v>113</v>
      </c>
      <c r="D191" s="78" t="str">
        <f>'lista startowa'!B9</f>
        <v>ENGLISH PERFECT</v>
      </c>
      <c r="E191" s="78" t="str">
        <f>'lista startowa'!B21</f>
        <v>NOWI</v>
      </c>
      <c r="F191" s="107">
        <v>42598</v>
      </c>
      <c r="G191" s="76" t="s">
        <v>112</v>
      </c>
      <c r="H191" s="76" t="s">
        <v>114</v>
      </c>
      <c r="I191" s="75"/>
      <c r="J191" s="75" t="s">
        <v>110</v>
      </c>
      <c r="K191" s="75"/>
      <c r="L191" s="75"/>
      <c r="M191" s="75" t="s">
        <v>110</v>
      </c>
      <c r="N191" s="75"/>
      <c r="O191" s="75"/>
      <c r="P191" s="75" t="s">
        <v>110</v>
      </c>
      <c r="Q191" s="74"/>
      <c r="U191" s="62" t="str">
        <f t="shared" si="4"/>
        <v/>
      </c>
      <c r="V191" s="224" t="str">
        <f t="shared" si="5"/>
        <v/>
      </c>
    </row>
    <row r="192" spans="1:22" ht="12.95" customHeight="1" x14ac:dyDescent="0.2">
      <c r="A192" s="81">
        <v>15</v>
      </c>
      <c r="B192" s="80">
        <v>191</v>
      </c>
      <c r="C192" s="79" t="s">
        <v>113</v>
      </c>
      <c r="D192" s="78" t="str">
        <f>'lista startowa'!B8</f>
        <v>FIERY TITANS</v>
      </c>
      <c r="E192" s="78" t="str">
        <f>'lista startowa'!B22</f>
        <v>ORANGE DP</v>
      </c>
      <c r="F192" s="107">
        <v>42598</v>
      </c>
      <c r="G192" s="76" t="s">
        <v>112</v>
      </c>
      <c r="H192" s="76" t="s">
        <v>114</v>
      </c>
      <c r="I192" s="75"/>
      <c r="J192" s="75" t="s">
        <v>110</v>
      </c>
      <c r="K192" s="75"/>
      <c r="L192" s="75"/>
      <c r="M192" s="75" t="s">
        <v>110</v>
      </c>
      <c r="N192" s="75"/>
      <c r="O192" s="75"/>
      <c r="P192" s="75" t="s">
        <v>110</v>
      </c>
      <c r="Q192" s="74"/>
      <c r="U192" s="62" t="str">
        <f t="shared" si="4"/>
        <v/>
      </c>
      <c r="V192" s="224" t="str">
        <f t="shared" si="5"/>
        <v/>
      </c>
    </row>
    <row r="193" spans="1:22" ht="12.95" customHeight="1" x14ac:dyDescent="0.2">
      <c r="A193" s="81">
        <v>15</v>
      </c>
      <c r="B193" s="80">
        <v>192</v>
      </c>
      <c r="C193" s="79" t="s">
        <v>113</v>
      </c>
      <c r="D193" s="78" t="str">
        <f>'lista startowa'!B7</f>
        <v>DOMINO</v>
      </c>
      <c r="E193" s="78" t="str">
        <f>'lista startowa'!B23</f>
        <v>RENOX</v>
      </c>
      <c r="F193" s="107">
        <v>42598</v>
      </c>
      <c r="G193" s="76" t="s">
        <v>115</v>
      </c>
      <c r="H193" s="76" t="s">
        <v>114</v>
      </c>
      <c r="I193" s="75"/>
      <c r="J193" s="75" t="s">
        <v>110</v>
      </c>
      <c r="K193" s="75"/>
      <c r="L193" s="75"/>
      <c r="M193" s="75" t="s">
        <v>110</v>
      </c>
      <c r="N193" s="75"/>
      <c r="O193" s="75"/>
      <c r="P193" s="75" t="s">
        <v>110</v>
      </c>
      <c r="Q193" s="74"/>
      <c r="U193" s="62" t="str">
        <f t="shared" si="4"/>
        <v/>
      </c>
      <c r="V193" s="224" t="str">
        <f t="shared" si="5"/>
        <v/>
      </c>
    </row>
    <row r="194" spans="1:22" ht="12.95" customHeight="1" x14ac:dyDescent="0.2">
      <c r="A194" s="81">
        <v>15</v>
      </c>
      <c r="B194" s="80">
        <v>193</v>
      </c>
      <c r="C194" s="79" t="s">
        <v>113</v>
      </c>
      <c r="D194" s="78" t="str">
        <f>'lista startowa'!B6</f>
        <v>BRACIA</v>
      </c>
      <c r="E194" s="78" t="str">
        <f>'lista startowa'!B24</f>
        <v>ORANGE LA</v>
      </c>
      <c r="F194" s="107">
        <v>42598</v>
      </c>
      <c r="G194" s="76" t="s">
        <v>115</v>
      </c>
      <c r="H194" s="76" t="s">
        <v>114</v>
      </c>
      <c r="I194" s="75"/>
      <c r="J194" s="75" t="s">
        <v>110</v>
      </c>
      <c r="K194" s="75"/>
      <c r="L194" s="75"/>
      <c r="M194" s="75" t="s">
        <v>110</v>
      </c>
      <c r="N194" s="75"/>
      <c r="O194" s="75"/>
      <c r="P194" s="75" t="s">
        <v>110</v>
      </c>
      <c r="Q194" s="74"/>
      <c r="U194" s="62" t="str">
        <f t="shared" ref="U194:U257" si="6">IF(D194=V$1,E194,IF(E194=V$1,D194,""))</f>
        <v/>
      </c>
      <c r="V194" s="224" t="str">
        <f t="shared" ref="V194:V257" si="7">IF(OR(D194=V$1,E194=V$1),F194,"")</f>
        <v/>
      </c>
    </row>
    <row r="195" spans="1:22" ht="12.95" customHeight="1" x14ac:dyDescent="0.2">
      <c r="A195" s="81">
        <v>15</v>
      </c>
      <c r="B195" s="80">
        <v>194</v>
      </c>
      <c r="C195" s="79" t="s">
        <v>113</v>
      </c>
      <c r="D195" s="78" t="str">
        <f>'lista startowa'!B5</f>
        <v>BEMAR</v>
      </c>
      <c r="E195" s="78" t="str">
        <f>'lista startowa'!B25</f>
        <v>PAULGREKO</v>
      </c>
      <c r="F195" s="107">
        <v>42598</v>
      </c>
      <c r="G195" s="76" t="s">
        <v>115</v>
      </c>
      <c r="H195" s="76" t="s">
        <v>114</v>
      </c>
      <c r="I195" s="75"/>
      <c r="J195" s="75" t="s">
        <v>110</v>
      </c>
      <c r="K195" s="75"/>
      <c r="L195" s="75"/>
      <c r="M195" s="75" t="s">
        <v>110</v>
      </c>
      <c r="N195" s="75"/>
      <c r="O195" s="75"/>
      <c r="P195" s="75" t="s">
        <v>110</v>
      </c>
      <c r="Q195" s="74"/>
      <c r="U195" s="62" t="str">
        <f t="shared" si="6"/>
        <v/>
      </c>
      <c r="V195" s="224" t="str">
        <f t="shared" si="7"/>
        <v/>
      </c>
    </row>
    <row r="196" spans="1:22" ht="12.95" customHeight="1" thickBot="1" x14ac:dyDescent="0.25">
      <c r="A196" s="73">
        <v>15</v>
      </c>
      <c r="B196" s="72">
        <v>195</v>
      </c>
      <c r="C196" s="71" t="s">
        <v>113</v>
      </c>
      <c r="D196" s="70" t="str">
        <f>'lista startowa'!B4</f>
        <v>SEBADAR</v>
      </c>
      <c r="E196" s="70" t="str">
        <f>'lista startowa'!B3</f>
        <v>PĄCZUSIE</v>
      </c>
      <c r="F196" s="108">
        <v>42599</v>
      </c>
      <c r="G196" s="68" t="s">
        <v>112</v>
      </c>
      <c r="H196" s="68" t="s">
        <v>111</v>
      </c>
      <c r="I196" s="67"/>
      <c r="J196" s="67" t="s">
        <v>110</v>
      </c>
      <c r="K196" s="67"/>
      <c r="L196" s="67"/>
      <c r="M196" s="67" t="s">
        <v>110</v>
      </c>
      <c r="N196" s="67"/>
      <c r="O196" s="67"/>
      <c r="P196" s="67" t="s">
        <v>110</v>
      </c>
      <c r="Q196" s="66"/>
      <c r="U196" s="62" t="str">
        <f t="shared" si="6"/>
        <v/>
      </c>
      <c r="V196" s="224" t="str">
        <f t="shared" si="7"/>
        <v/>
      </c>
    </row>
    <row r="197" spans="1:22" ht="12.95" customHeight="1" x14ac:dyDescent="0.2">
      <c r="A197" s="96">
        <v>16</v>
      </c>
      <c r="B197" s="97">
        <v>196</v>
      </c>
      <c r="C197" s="79" t="s">
        <v>113</v>
      </c>
      <c r="D197" s="78" t="str">
        <f>'lista startowa'!B2</f>
        <v>AMATORZY</v>
      </c>
      <c r="E197" s="78" t="str">
        <f>'lista startowa'!B15</f>
        <v>TRZYSTU</v>
      </c>
      <c r="F197" s="107">
        <v>42611</v>
      </c>
      <c r="G197" s="76" t="s">
        <v>112</v>
      </c>
      <c r="H197" s="76" t="s">
        <v>116</v>
      </c>
      <c r="I197" s="83"/>
      <c r="J197" s="83" t="s">
        <v>110</v>
      </c>
      <c r="K197" s="83"/>
      <c r="L197" s="83"/>
      <c r="M197" s="83" t="s">
        <v>110</v>
      </c>
      <c r="N197" s="83"/>
      <c r="O197" s="83"/>
      <c r="P197" s="83" t="s">
        <v>110</v>
      </c>
      <c r="Q197" s="82"/>
      <c r="U197" s="62" t="str">
        <f t="shared" si="6"/>
        <v/>
      </c>
      <c r="V197" s="224" t="str">
        <f t="shared" si="7"/>
        <v/>
      </c>
    </row>
    <row r="198" spans="1:22" ht="12.95" customHeight="1" x14ac:dyDescent="0.2">
      <c r="A198" s="96">
        <v>16</v>
      </c>
      <c r="B198" s="80">
        <v>197</v>
      </c>
      <c r="C198" s="79" t="s">
        <v>113</v>
      </c>
      <c r="D198" s="78" t="str">
        <f>'lista startowa'!B14</f>
        <v>WIR</v>
      </c>
      <c r="E198" s="78" t="str">
        <f>'lista startowa'!B16</f>
        <v>RODZINKA</v>
      </c>
      <c r="F198" s="107">
        <v>42611</v>
      </c>
      <c r="G198" s="76" t="s">
        <v>112</v>
      </c>
      <c r="H198" s="76" t="s">
        <v>116</v>
      </c>
      <c r="I198" s="75"/>
      <c r="J198" s="75" t="s">
        <v>110</v>
      </c>
      <c r="K198" s="75"/>
      <c r="L198" s="75"/>
      <c r="M198" s="75" t="s">
        <v>110</v>
      </c>
      <c r="N198" s="75"/>
      <c r="O198" s="75"/>
      <c r="P198" s="75" t="s">
        <v>110</v>
      </c>
      <c r="Q198" s="74"/>
      <c r="U198" s="62" t="str">
        <f t="shared" si="6"/>
        <v/>
      </c>
      <c r="V198" s="224" t="str">
        <f t="shared" si="7"/>
        <v/>
      </c>
    </row>
    <row r="199" spans="1:22" ht="12.95" customHeight="1" x14ac:dyDescent="0.2">
      <c r="A199" s="96">
        <v>16</v>
      </c>
      <c r="B199" s="80">
        <v>198</v>
      </c>
      <c r="C199" s="79" t="s">
        <v>113</v>
      </c>
      <c r="D199" s="78" t="str">
        <f>'lista startowa'!B27</f>
        <v>WOLNY LOS</v>
      </c>
      <c r="E199" s="78" t="str">
        <f>'lista startowa'!B17</f>
        <v>ŁOSIE</v>
      </c>
      <c r="F199" s="107">
        <v>42611</v>
      </c>
      <c r="G199" s="76" t="s">
        <v>112</v>
      </c>
      <c r="H199" s="76" t="s">
        <v>116</v>
      </c>
      <c r="I199" s="75"/>
      <c r="J199" s="75" t="s">
        <v>110</v>
      </c>
      <c r="K199" s="75"/>
      <c r="L199" s="75"/>
      <c r="M199" s="75" t="s">
        <v>110</v>
      </c>
      <c r="N199" s="75"/>
      <c r="O199" s="75"/>
      <c r="P199" s="75" t="s">
        <v>110</v>
      </c>
      <c r="Q199" s="74"/>
      <c r="U199" s="62" t="str">
        <f t="shared" si="6"/>
        <v/>
      </c>
      <c r="V199" s="224" t="str">
        <f t="shared" si="7"/>
        <v/>
      </c>
    </row>
    <row r="200" spans="1:22" ht="12.95" customHeight="1" x14ac:dyDescent="0.2">
      <c r="A200" s="96">
        <v>16</v>
      </c>
      <c r="B200" s="80">
        <v>199</v>
      </c>
      <c r="C200" s="79" t="s">
        <v>113</v>
      </c>
      <c r="D200" s="78" t="str">
        <f>'lista startowa'!B26</f>
        <v>ADO</v>
      </c>
      <c r="E200" s="78" t="str">
        <f>'lista startowa'!B18</f>
        <v>JAD</v>
      </c>
      <c r="F200" s="107">
        <v>42611</v>
      </c>
      <c r="G200" s="76" t="s">
        <v>115</v>
      </c>
      <c r="H200" s="76" t="s">
        <v>116</v>
      </c>
      <c r="I200" s="75"/>
      <c r="J200" s="75" t="s">
        <v>110</v>
      </c>
      <c r="K200" s="75"/>
      <c r="L200" s="75"/>
      <c r="M200" s="75" t="s">
        <v>110</v>
      </c>
      <c r="N200" s="75"/>
      <c r="O200" s="75"/>
      <c r="P200" s="75" t="s">
        <v>110</v>
      </c>
      <c r="Q200" s="74"/>
      <c r="U200" s="62" t="str">
        <f t="shared" si="6"/>
        <v/>
      </c>
      <c r="V200" s="224" t="str">
        <f t="shared" si="7"/>
        <v/>
      </c>
    </row>
    <row r="201" spans="1:22" ht="12.95" customHeight="1" x14ac:dyDescent="0.2">
      <c r="A201" s="96">
        <v>16</v>
      </c>
      <c r="B201" s="80">
        <v>200</v>
      </c>
      <c r="C201" s="79" t="s">
        <v>113</v>
      </c>
      <c r="D201" s="78" t="str">
        <f>'lista startowa'!B13</f>
        <v>SOWGR</v>
      </c>
      <c r="E201" s="78" t="str">
        <f>'lista startowa'!B19</f>
        <v>TENTEGOTEN</v>
      </c>
      <c r="F201" s="107">
        <v>42611</v>
      </c>
      <c r="G201" s="76" t="s">
        <v>115</v>
      </c>
      <c r="H201" s="76" t="s">
        <v>116</v>
      </c>
      <c r="I201" s="75"/>
      <c r="J201" s="75" t="s">
        <v>110</v>
      </c>
      <c r="K201" s="75"/>
      <c r="L201" s="75"/>
      <c r="M201" s="75" t="s">
        <v>110</v>
      </c>
      <c r="N201" s="75"/>
      <c r="O201" s="75"/>
      <c r="P201" s="75" t="s">
        <v>110</v>
      </c>
      <c r="Q201" s="74"/>
      <c r="U201" s="62" t="str">
        <f t="shared" si="6"/>
        <v/>
      </c>
      <c r="V201" s="224" t="str">
        <f t="shared" si="7"/>
        <v/>
      </c>
    </row>
    <row r="202" spans="1:22" ht="12.95" customHeight="1" x14ac:dyDescent="0.2">
      <c r="A202" s="96">
        <v>16</v>
      </c>
      <c r="B202" s="80">
        <v>201</v>
      </c>
      <c r="C202" s="79" t="s">
        <v>113</v>
      </c>
      <c r="D202" s="78" t="str">
        <f>'lista startowa'!B12</f>
        <v>ONA I ON</v>
      </c>
      <c r="E202" s="78" t="str">
        <f>'lista startowa'!B20</f>
        <v>ORANGE SK</v>
      </c>
      <c r="F202" s="107">
        <v>42611</v>
      </c>
      <c r="G202" s="76" t="s">
        <v>115</v>
      </c>
      <c r="H202" s="76" t="s">
        <v>116</v>
      </c>
      <c r="I202" s="75"/>
      <c r="J202" s="75" t="s">
        <v>110</v>
      </c>
      <c r="K202" s="75"/>
      <c r="L202" s="75"/>
      <c r="M202" s="75" t="s">
        <v>110</v>
      </c>
      <c r="N202" s="75"/>
      <c r="O202" s="75"/>
      <c r="P202" s="75" t="s">
        <v>110</v>
      </c>
      <c r="Q202" s="74"/>
      <c r="U202" s="62" t="str">
        <f t="shared" si="6"/>
        <v/>
      </c>
      <c r="V202" s="224" t="str">
        <f t="shared" si="7"/>
        <v/>
      </c>
    </row>
    <row r="203" spans="1:22" ht="12.95" customHeight="1" x14ac:dyDescent="0.2">
      <c r="A203" s="96">
        <v>16</v>
      </c>
      <c r="B203" s="80">
        <v>202</v>
      </c>
      <c r="C203" s="79" t="s">
        <v>113</v>
      </c>
      <c r="D203" s="78" t="str">
        <f>'lista startowa'!B11</f>
        <v>BAUERS</v>
      </c>
      <c r="E203" s="78" t="str">
        <f>'lista startowa'!B21</f>
        <v>NOWI</v>
      </c>
      <c r="F203" s="107">
        <v>42612</v>
      </c>
      <c r="G203" s="76" t="s">
        <v>112</v>
      </c>
      <c r="H203" s="76" t="s">
        <v>114</v>
      </c>
      <c r="I203" s="75"/>
      <c r="J203" s="75" t="s">
        <v>110</v>
      </c>
      <c r="K203" s="75"/>
      <c r="L203" s="75"/>
      <c r="M203" s="75" t="s">
        <v>110</v>
      </c>
      <c r="N203" s="75"/>
      <c r="O203" s="75"/>
      <c r="P203" s="75" t="s">
        <v>110</v>
      </c>
      <c r="Q203" s="74"/>
      <c r="U203" s="62" t="str">
        <f t="shared" si="6"/>
        <v/>
      </c>
      <c r="V203" s="224" t="str">
        <f t="shared" si="7"/>
        <v/>
      </c>
    </row>
    <row r="204" spans="1:22" ht="12.95" customHeight="1" x14ac:dyDescent="0.2">
      <c r="A204" s="96">
        <v>16</v>
      </c>
      <c r="B204" s="80">
        <v>203</v>
      </c>
      <c r="C204" s="79" t="s">
        <v>113</v>
      </c>
      <c r="D204" s="78" t="str">
        <f>'lista startowa'!B10</f>
        <v>KRZYNO1</v>
      </c>
      <c r="E204" s="78" t="str">
        <f>'lista startowa'!B22</f>
        <v>ORANGE DP</v>
      </c>
      <c r="F204" s="107">
        <v>42612</v>
      </c>
      <c r="G204" s="76" t="s">
        <v>112</v>
      </c>
      <c r="H204" s="76" t="s">
        <v>114</v>
      </c>
      <c r="I204" s="75"/>
      <c r="J204" s="75" t="s">
        <v>110</v>
      </c>
      <c r="K204" s="75"/>
      <c r="L204" s="75"/>
      <c r="M204" s="75" t="s">
        <v>110</v>
      </c>
      <c r="N204" s="75"/>
      <c r="O204" s="75"/>
      <c r="P204" s="75" t="s">
        <v>110</v>
      </c>
      <c r="Q204" s="74"/>
      <c r="U204" s="62" t="str">
        <f t="shared" si="6"/>
        <v/>
      </c>
      <c r="V204" s="224" t="str">
        <f t="shared" si="7"/>
        <v/>
      </c>
    </row>
    <row r="205" spans="1:22" ht="12.95" customHeight="1" x14ac:dyDescent="0.2">
      <c r="A205" s="96">
        <v>16</v>
      </c>
      <c r="B205" s="80">
        <v>204</v>
      </c>
      <c r="C205" s="79" t="s">
        <v>113</v>
      </c>
      <c r="D205" s="78" t="str">
        <f>'lista startowa'!B9</f>
        <v>ENGLISH PERFECT</v>
      </c>
      <c r="E205" s="78" t="str">
        <f>'lista startowa'!B23</f>
        <v>RENOX</v>
      </c>
      <c r="F205" s="107">
        <v>42612</v>
      </c>
      <c r="G205" s="76" t="s">
        <v>112</v>
      </c>
      <c r="H205" s="76" t="s">
        <v>114</v>
      </c>
      <c r="I205" s="75"/>
      <c r="J205" s="75" t="s">
        <v>110</v>
      </c>
      <c r="K205" s="75"/>
      <c r="L205" s="75"/>
      <c r="M205" s="75" t="s">
        <v>110</v>
      </c>
      <c r="N205" s="75"/>
      <c r="O205" s="75"/>
      <c r="P205" s="75" t="s">
        <v>110</v>
      </c>
      <c r="Q205" s="74"/>
      <c r="U205" s="62" t="str">
        <f t="shared" si="6"/>
        <v/>
      </c>
      <c r="V205" s="224" t="str">
        <f t="shared" si="7"/>
        <v/>
      </c>
    </row>
    <row r="206" spans="1:22" ht="12.95" customHeight="1" x14ac:dyDescent="0.2">
      <c r="A206" s="96">
        <v>16</v>
      </c>
      <c r="B206" s="80">
        <v>205</v>
      </c>
      <c r="C206" s="79" t="s">
        <v>113</v>
      </c>
      <c r="D206" s="78" t="str">
        <f>'lista startowa'!B8</f>
        <v>FIERY TITANS</v>
      </c>
      <c r="E206" s="78" t="str">
        <f>'lista startowa'!B24</f>
        <v>ORANGE LA</v>
      </c>
      <c r="F206" s="107">
        <v>42612</v>
      </c>
      <c r="G206" s="76" t="s">
        <v>115</v>
      </c>
      <c r="H206" s="76" t="s">
        <v>114</v>
      </c>
      <c r="I206" s="75"/>
      <c r="J206" s="75" t="s">
        <v>110</v>
      </c>
      <c r="K206" s="75"/>
      <c r="L206" s="75"/>
      <c r="M206" s="75" t="s">
        <v>110</v>
      </c>
      <c r="N206" s="75"/>
      <c r="O206" s="75"/>
      <c r="P206" s="75" t="s">
        <v>110</v>
      </c>
      <c r="Q206" s="74"/>
      <c r="U206" s="62" t="str">
        <f t="shared" si="6"/>
        <v/>
      </c>
      <c r="V206" s="224" t="str">
        <f t="shared" si="7"/>
        <v/>
      </c>
    </row>
    <row r="207" spans="1:22" ht="12.95" customHeight="1" x14ac:dyDescent="0.2">
      <c r="A207" s="96">
        <v>16</v>
      </c>
      <c r="B207" s="80">
        <v>206</v>
      </c>
      <c r="C207" s="79" t="s">
        <v>113</v>
      </c>
      <c r="D207" s="78" t="str">
        <f>'lista startowa'!B7</f>
        <v>DOMINO</v>
      </c>
      <c r="E207" s="78" t="str">
        <f>'lista startowa'!B25</f>
        <v>PAULGREKO</v>
      </c>
      <c r="F207" s="107">
        <v>42612</v>
      </c>
      <c r="G207" s="76" t="s">
        <v>115</v>
      </c>
      <c r="H207" s="76" t="s">
        <v>114</v>
      </c>
      <c r="I207" s="75"/>
      <c r="J207" s="75" t="s">
        <v>110</v>
      </c>
      <c r="K207" s="75"/>
      <c r="L207" s="75"/>
      <c r="M207" s="75" t="s">
        <v>110</v>
      </c>
      <c r="N207" s="75"/>
      <c r="O207" s="75"/>
      <c r="P207" s="75" t="s">
        <v>110</v>
      </c>
      <c r="Q207" s="74"/>
      <c r="U207" s="62" t="str">
        <f t="shared" si="6"/>
        <v/>
      </c>
      <c r="V207" s="224" t="str">
        <f t="shared" si="7"/>
        <v/>
      </c>
    </row>
    <row r="208" spans="1:22" ht="12.95" customHeight="1" x14ac:dyDescent="0.2">
      <c r="A208" s="96">
        <v>16</v>
      </c>
      <c r="B208" s="80">
        <v>207</v>
      </c>
      <c r="C208" s="79" t="s">
        <v>113</v>
      </c>
      <c r="D208" s="78" t="str">
        <f>'lista startowa'!B6</f>
        <v>BRACIA</v>
      </c>
      <c r="E208" s="78" t="str">
        <f>'lista startowa'!B3</f>
        <v>PĄCZUSIE</v>
      </c>
      <c r="F208" s="107">
        <v>42612</v>
      </c>
      <c r="G208" s="76" t="s">
        <v>115</v>
      </c>
      <c r="H208" s="76" t="s">
        <v>114</v>
      </c>
      <c r="I208" s="75"/>
      <c r="J208" s="75" t="s">
        <v>110</v>
      </c>
      <c r="K208" s="75"/>
      <c r="L208" s="75"/>
      <c r="M208" s="75" t="s">
        <v>110</v>
      </c>
      <c r="N208" s="75"/>
      <c r="O208" s="75"/>
      <c r="P208" s="75" t="s">
        <v>110</v>
      </c>
      <c r="Q208" s="74"/>
      <c r="U208" s="62" t="str">
        <f t="shared" si="6"/>
        <v/>
      </c>
      <c r="V208" s="224" t="str">
        <f t="shared" si="7"/>
        <v/>
      </c>
    </row>
    <row r="209" spans="1:22" ht="12.95" customHeight="1" thickBot="1" x14ac:dyDescent="0.25">
      <c r="A209" s="95">
        <v>16</v>
      </c>
      <c r="B209" s="94">
        <v>208</v>
      </c>
      <c r="C209" s="93" t="s">
        <v>113</v>
      </c>
      <c r="D209" s="92" t="str">
        <f>'lista startowa'!B5</f>
        <v>BEMAR</v>
      </c>
      <c r="E209" s="92" t="str">
        <f>'lista startowa'!B4</f>
        <v>SEBADAR</v>
      </c>
      <c r="F209" s="111">
        <v>42613</v>
      </c>
      <c r="G209" s="90" t="s">
        <v>112</v>
      </c>
      <c r="H209" s="90" t="s">
        <v>111</v>
      </c>
      <c r="I209" s="67"/>
      <c r="J209" s="67" t="s">
        <v>110</v>
      </c>
      <c r="K209" s="67"/>
      <c r="L209" s="67"/>
      <c r="M209" s="67" t="s">
        <v>110</v>
      </c>
      <c r="N209" s="67"/>
      <c r="O209" s="67"/>
      <c r="P209" s="67" t="s">
        <v>110</v>
      </c>
      <c r="Q209" s="66"/>
      <c r="U209" s="62" t="str">
        <f t="shared" si="6"/>
        <v/>
      </c>
      <c r="V209" s="224" t="str">
        <f t="shared" si="7"/>
        <v/>
      </c>
    </row>
    <row r="210" spans="1:22" ht="12.95" customHeight="1" x14ac:dyDescent="0.2">
      <c r="A210" s="89">
        <v>17</v>
      </c>
      <c r="B210" s="88">
        <v>209</v>
      </c>
      <c r="C210" s="87" t="s">
        <v>113</v>
      </c>
      <c r="D210" s="86" t="str">
        <f>'lista startowa'!B2</f>
        <v>AMATORZY</v>
      </c>
      <c r="E210" s="86" t="str">
        <f>'lista startowa'!B16</f>
        <v>RODZINKA</v>
      </c>
      <c r="F210" s="110">
        <v>42625</v>
      </c>
      <c r="G210" s="84" t="s">
        <v>112</v>
      </c>
      <c r="H210" s="84" t="s">
        <v>116</v>
      </c>
      <c r="I210" s="83"/>
      <c r="J210" s="83" t="s">
        <v>110</v>
      </c>
      <c r="K210" s="83"/>
      <c r="L210" s="83"/>
      <c r="M210" s="83" t="s">
        <v>110</v>
      </c>
      <c r="N210" s="83"/>
      <c r="O210" s="83"/>
      <c r="P210" s="83" t="s">
        <v>110</v>
      </c>
      <c r="Q210" s="82"/>
      <c r="U210" s="62" t="str">
        <f t="shared" si="6"/>
        <v/>
      </c>
      <c r="V210" s="224" t="str">
        <f t="shared" si="7"/>
        <v/>
      </c>
    </row>
    <row r="211" spans="1:22" ht="12.95" customHeight="1" x14ac:dyDescent="0.2">
      <c r="A211" s="81">
        <v>17</v>
      </c>
      <c r="B211" s="80">
        <v>210</v>
      </c>
      <c r="C211" s="79" t="s">
        <v>113</v>
      </c>
      <c r="D211" s="78" t="str">
        <f>'lista startowa'!B15</f>
        <v>TRZYSTU</v>
      </c>
      <c r="E211" s="78" t="str">
        <f>'lista startowa'!B17</f>
        <v>ŁOSIE</v>
      </c>
      <c r="F211" s="107">
        <v>42625</v>
      </c>
      <c r="G211" s="76" t="s">
        <v>112</v>
      </c>
      <c r="H211" s="76" t="s">
        <v>116</v>
      </c>
      <c r="I211" s="75"/>
      <c r="J211" s="75" t="s">
        <v>110</v>
      </c>
      <c r="K211" s="75"/>
      <c r="L211" s="75"/>
      <c r="M211" s="75" t="s">
        <v>110</v>
      </c>
      <c r="N211" s="75"/>
      <c r="O211" s="75"/>
      <c r="P211" s="75" t="s">
        <v>110</v>
      </c>
      <c r="Q211" s="74"/>
      <c r="U211" s="62" t="str">
        <f t="shared" si="6"/>
        <v/>
      </c>
      <c r="V211" s="224" t="str">
        <f t="shared" si="7"/>
        <v/>
      </c>
    </row>
    <row r="212" spans="1:22" ht="12.95" customHeight="1" x14ac:dyDescent="0.2">
      <c r="A212" s="81">
        <v>17</v>
      </c>
      <c r="B212" s="80">
        <v>211</v>
      </c>
      <c r="C212" s="79" t="s">
        <v>113</v>
      </c>
      <c r="D212" s="78" t="str">
        <f>'lista startowa'!B14</f>
        <v>WIR</v>
      </c>
      <c r="E212" s="78" t="str">
        <f>'lista startowa'!B18</f>
        <v>JAD</v>
      </c>
      <c r="F212" s="107">
        <v>42625</v>
      </c>
      <c r="G212" s="76" t="s">
        <v>112</v>
      </c>
      <c r="H212" s="76" t="s">
        <v>116</v>
      </c>
      <c r="I212" s="75"/>
      <c r="J212" s="75" t="s">
        <v>110</v>
      </c>
      <c r="K212" s="75"/>
      <c r="L212" s="75"/>
      <c r="M212" s="75" t="s">
        <v>110</v>
      </c>
      <c r="N212" s="75"/>
      <c r="O212" s="75"/>
      <c r="P212" s="75" t="s">
        <v>110</v>
      </c>
      <c r="Q212" s="74"/>
      <c r="U212" s="62" t="str">
        <f t="shared" si="6"/>
        <v/>
      </c>
      <c r="V212" s="224" t="str">
        <f t="shared" si="7"/>
        <v/>
      </c>
    </row>
    <row r="213" spans="1:22" ht="12.95" customHeight="1" x14ac:dyDescent="0.2">
      <c r="A213" s="81">
        <v>17</v>
      </c>
      <c r="B213" s="80">
        <v>212</v>
      </c>
      <c r="C213" s="79" t="s">
        <v>113</v>
      </c>
      <c r="D213" s="78" t="str">
        <f>'lista startowa'!B27</f>
        <v>WOLNY LOS</v>
      </c>
      <c r="E213" s="78" t="str">
        <f>'lista startowa'!B19</f>
        <v>TENTEGOTEN</v>
      </c>
      <c r="F213" s="107">
        <v>42625</v>
      </c>
      <c r="G213" s="76" t="s">
        <v>115</v>
      </c>
      <c r="H213" s="76" t="s">
        <v>116</v>
      </c>
      <c r="I213" s="75"/>
      <c r="J213" s="75" t="s">
        <v>110</v>
      </c>
      <c r="K213" s="75"/>
      <c r="L213" s="75"/>
      <c r="M213" s="75" t="s">
        <v>110</v>
      </c>
      <c r="N213" s="75"/>
      <c r="O213" s="75"/>
      <c r="P213" s="75" t="s">
        <v>110</v>
      </c>
      <c r="Q213" s="74"/>
      <c r="U213" s="62" t="str">
        <f t="shared" si="6"/>
        <v/>
      </c>
      <c r="V213" s="224" t="str">
        <f t="shared" si="7"/>
        <v/>
      </c>
    </row>
    <row r="214" spans="1:22" ht="12.95" customHeight="1" x14ac:dyDescent="0.2">
      <c r="A214" s="81">
        <v>17</v>
      </c>
      <c r="B214" s="80">
        <v>213</v>
      </c>
      <c r="C214" s="79" t="s">
        <v>113</v>
      </c>
      <c r="D214" s="78" t="str">
        <f>'lista startowa'!B26</f>
        <v>ADO</v>
      </c>
      <c r="E214" s="78" t="str">
        <f>'lista startowa'!B20</f>
        <v>ORANGE SK</v>
      </c>
      <c r="F214" s="107">
        <v>42625</v>
      </c>
      <c r="G214" s="76" t="s">
        <v>115</v>
      </c>
      <c r="H214" s="76" t="s">
        <v>116</v>
      </c>
      <c r="I214" s="75"/>
      <c r="J214" s="75" t="s">
        <v>110</v>
      </c>
      <c r="K214" s="75"/>
      <c r="L214" s="75"/>
      <c r="M214" s="75" t="s">
        <v>110</v>
      </c>
      <c r="N214" s="75"/>
      <c r="O214" s="75"/>
      <c r="P214" s="75" t="s">
        <v>110</v>
      </c>
      <c r="Q214" s="74"/>
      <c r="U214" s="62" t="str">
        <f t="shared" si="6"/>
        <v/>
      </c>
      <c r="V214" s="224" t="str">
        <f t="shared" si="7"/>
        <v/>
      </c>
    </row>
    <row r="215" spans="1:22" ht="12.95" customHeight="1" x14ac:dyDescent="0.2">
      <c r="A215" s="81">
        <v>17</v>
      </c>
      <c r="B215" s="80">
        <v>214</v>
      </c>
      <c r="C215" s="79" t="s">
        <v>113</v>
      </c>
      <c r="D215" s="78" t="str">
        <f>'lista startowa'!B13</f>
        <v>SOWGR</v>
      </c>
      <c r="E215" s="78" t="str">
        <f>'lista startowa'!B21</f>
        <v>NOWI</v>
      </c>
      <c r="F215" s="107">
        <v>42625</v>
      </c>
      <c r="G215" s="76" t="s">
        <v>115</v>
      </c>
      <c r="H215" s="76" t="s">
        <v>116</v>
      </c>
      <c r="I215" s="75"/>
      <c r="J215" s="75" t="s">
        <v>110</v>
      </c>
      <c r="K215" s="75"/>
      <c r="L215" s="75"/>
      <c r="M215" s="75" t="s">
        <v>110</v>
      </c>
      <c r="N215" s="75"/>
      <c r="O215" s="75"/>
      <c r="P215" s="75" t="s">
        <v>110</v>
      </c>
      <c r="Q215" s="74"/>
      <c r="U215" s="62" t="str">
        <f t="shared" si="6"/>
        <v/>
      </c>
      <c r="V215" s="224" t="str">
        <f t="shared" si="7"/>
        <v/>
      </c>
    </row>
    <row r="216" spans="1:22" ht="12.95" customHeight="1" x14ac:dyDescent="0.2">
      <c r="A216" s="81">
        <v>17</v>
      </c>
      <c r="B216" s="80">
        <v>215</v>
      </c>
      <c r="C216" s="79" t="s">
        <v>113</v>
      </c>
      <c r="D216" s="78" t="str">
        <f>'lista startowa'!B12</f>
        <v>ONA I ON</v>
      </c>
      <c r="E216" s="78" t="str">
        <f>'lista startowa'!B22</f>
        <v>ORANGE DP</v>
      </c>
      <c r="F216" s="107">
        <v>42626</v>
      </c>
      <c r="G216" s="76" t="s">
        <v>112</v>
      </c>
      <c r="H216" s="76" t="s">
        <v>114</v>
      </c>
      <c r="I216" s="75"/>
      <c r="J216" s="75" t="s">
        <v>110</v>
      </c>
      <c r="K216" s="75"/>
      <c r="L216" s="75"/>
      <c r="M216" s="75" t="s">
        <v>110</v>
      </c>
      <c r="N216" s="75"/>
      <c r="O216" s="75"/>
      <c r="P216" s="75" t="s">
        <v>110</v>
      </c>
      <c r="Q216" s="74"/>
      <c r="U216" s="62" t="str">
        <f t="shared" si="6"/>
        <v/>
      </c>
      <c r="V216" s="224" t="str">
        <f t="shared" si="7"/>
        <v/>
      </c>
    </row>
    <row r="217" spans="1:22" ht="12.95" customHeight="1" x14ac:dyDescent="0.2">
      <c r="A217" s="81">
        <v>17</v>
      </c>
      <c r="B217" s="80">
        <v>216</v>
      </c>
      <c r="C217" s="79" t="s">
        <v>113</v>
      </c>
      <c r="D217" s="78" t="str">
        <f>'lista startowa'!B11</f>
        <v>BAUERS</v>
      </c>
      <c r="E217" s="78" t="str">
        <f>'lista startowa'!B23</f>
        <v>RENOX</v>
      </c>
      <c r="F217" s="107">
        <v>42626</v>
      </c>
      <c r="G217" s="76" t="s">
        <v>112</v>
      </c>
      <c r="H217" s="76" t="s">
        <v>114</v>
      </c>
      <c r="I217" s="75"/>
      <c r="J217" s="75" t="s">
        <v>110</v>
      </c>
      <c r="K217" s="75"/>
      <c r="L217" s="75"/>
      <c r="M217" s="75" t="s">
        <v>110</v>
      </c>
      <c r="N217" s="75"/>
      <c r="O217" s="75"/>
      <c r="P217" s="75" t="s">
        <v>110</v>
      </c>
      <c r="Q217" s="74"/>
      <c r="U217" s="62" t="str">
        <f t="shared" si="6"/>
        <v/>
      </c>
      <c r="V217" s="224" t="str">
        <f t="shared" si="7"/>
        <v/>
      </c>
    </row>
    <row r="218" spans="1:22" ht="12.95" customHeight="1" x14ac:dyDescent="0.2">
      <c r="A218" s="81">
        <v>17</v>
      </c>
      <c r="B218" s="80">
        <v>217</v>
      </c>
      <c r="C218" s="79" t="s">
        <v>113</v>
      </c>
      <c r="D218" s="78" t="str">
        <f>'lista startowa'!B10</f>
        <v>KRZYNO1</v>
      </c>
      <c r="E218" s="78" t="str">
        <f>'lista startowa'!B24</f>
        <v>ORANGE LA</v>
      </c>
      <c r="F218" s="107">
        <v>42626</v>
      </c>
      <c r="G218" s="76" t="s">
        <v>112</v>
      </c>
      <c r="H218" s="76" t="s">
        <v>114</v>
      </c>
      <c r="I218" s="75"/>
      <c r="J218" s="75" t="s">
        <v>110</v>
      </c>
      <c r="K218" s="75"/>
      <c r="L218" s="75"/>
      <c r="M218" s="75" t="s">
        <v>110</v>
      </c>
      <c r="N218" s="75"/>
      <c r="O218" s="75"/>
      <c r="P218" s="75" t="s">
        <v>110</v>
      </c>
      <c r="Q218" s="74"/>
      <c r="U218" s="62" t="str">
        <f t="shared" si="6"/>
        <v/>
      </c>
      <c r="V218" s="224" t="str">
        <f t="shared" si="7"/>
        <v/>
      </c>
    </row>
    <row r="219" spans="1:22" ht="12.95" customHeight="1" x14ac:dyDescent="0.2">
      <c r="A219" s="81">
        <v>17</v>
      </c>
      <c r="B219" s="80">
        <v>218</v>
      </c>
      <c r="C219" s="79" t="s">
        <v>113</v>
      </c>
      <c r="D219" s="78" t="str">
        <f>'lista startowa'!B9</f>
        <v>ENGLISH PERFECT</v>
      </c>
      <c r="E219" s="78" t="str">
        <f>'lista startowa'!B25</f>
        <v>PAULGREKO</v>
      </c>
      <c r="F219" s="107">
        <v>42626</v>
      </c>
      <c r="G219" s="76" t="s">
        <v>115</v>
      </c>
      <c r="H219" s="76" t="s">
        <v>114</v>
      </c>
      <c r="I219" s="75"/>
      <c r="J219" s="75" t="s">
        <v>110</v>
      </c>
      <c r="K219" s="75"/>
      <c r="L219" s="75"/>
      <c r="M219" s="75" t="s">
        <v>110</v>
      </c>
      <c r="N219" s="75"/>
      <c r="O219" s="75"/>
      <c r="P219" s="75" t="s">
        <v>110</v>
      </c>
      <c r="Q219" s="74"/>
      <c r="U219" s="62" t="str">
        <f t="shared" si="6"/>
        <v/>
      </c>
      <c r="V219" s="224" t="str">
        <f t="shared" si="7"/>
        <v/>
      </c>
    </row>
    <row r="220" spans="1:22" ht="12.95" customHeight="1" x14ac:dyDescent="0.2">
      <c r="A220" s="81">
        <v>17</v>
      </c>
      <c r="B220" s="80">
        <v>219</v>
      </c>
      <c r="C220" s="79" t="s">
        <v>113</v>
      </c>
      <c r="D220" s="78" t="str">
        <f>'lista startowa'!B8</f>
        <v>FIERY TITANS</v>
      </c>
      <c r="E220" s="78" t="str">
        <f>'lista startowa'!B3</f>
        <v>PĄCZUSIE</v>
      </c>
      <c r="F220" s="107">
        <v>42626</v>
      </c>
      <c r="G220" s="76" t="s">
        <v>115</v>
      </c>
      <c r="H220" s="76" t="s">
        <v>114</v>
      </c>
      <c r="I220" s="75"/>
      <c r="J220" s="75" t="s">
        <v>110</v>
      </c>
      <c r="K220" s="75"/>
      <c r="L220" s="75"/>
      <c r="M220" s="75" t="s">
        <v>110</v>
      </c>
      <c r="N220" s="75"/>
      <c r="O220" s="75"/>
      <c r="P220" s="75" t="s">
        <v>110</v>
      </c>
      <c r="Q220" s="74"/>
      <c r="U220" s="62" t="str">
        <f t="shared" si="6"/>
        <v/>
      </c>
      <c r="V220" s="224" t="str">
        <f t="shared" si="7"/>
        <v/>
      </c>
    </row>
    <row r="221" spans="1:22" ht="12.95" customHeight="1" x14ac:dyDescent="0.2">
      <c r="A221" s="81">
        <v>17</v>
      </c>
      <c r="B221" s="125">
        <v>220</v>
      </c>
      <c r="C221" s="124" t="s">
        <v>117</v>
      </c>
      <c r="D221" s="123" t="str">
        <f>'lista startowa'!B7</f>
        <v>DOMINO</v>
      </c>
      <c r="E221" s="123" t="str">
        <f>'lista startowa'!B4</f>
        <v>SEBADAR</v>
      </c>
      <c r="F221" s="122">
        <v>42626</v>
      </c>
      <c r="G221" s="121" t="s">
        <v>115</v>
      </c>
      <c r="H221" s="121" t="s">
        <v>114</v>
      </c>
      <c r="I221" s="120">
        <v>2</v>
      </c>
      <c r="J221" s="120" t="s">
        <v>110</v>
      </c>
      <c r="K221" s="120">
        <v>0</v>
      </c>
      <c r="L221" s="120">
        <v>14</v>
      </c>
      <c r="M221" s="120" t="s">
        <v>110</v>
      </c>
      <c r="N221" s="120">
        <v>4</v>
      </c>
      <c r="O221" s="120">
        <v>1236</v>
      </c>
      <c r="P221" s="120" t="s">
        <v>110</v>
      </c>
      <c r="Q221" s="119">
        <v>1090</v>
      </c>
      <c r="U221" s="62" t="str">
        <f t="shared" si="6"/>
        <v/>
      </c>
      <c r="V221" s="224" t="str">
        <f t="shared" si="7"/>
        <v/>
      </c>
    </row>
    <row r="222" spans="1:22" ht="12.95" customHeight="1" thickBot="1" x14ac:dyDescent="0.25">
      <c r="A222" s="73">
        <v>17</v>
      </c>
      <c r="B222" s="72">
        <v>221</v>
      </c>
      <c r="C222" s="71" t="s">
        <v>113</v>
      </c>
      <c r="D222" s="70" t="str">
        <f>'lista startowa'!B6</f>
        <v>BRACIA</v>
      </c>
      <c r="E222" s="70" t="str">
        <f>'lista startowa'!B5</f>
        <v>BEMAR</v>
      </c>
      <c r="F222" s="108">
        <v>42627</v>
      </c>
      <c r="G222" s="68" t="s">
        <v>112</v>
      </c>
      <c r="H222" s="68" t="s">
        <v>111</v>
      </c>
      <c r="I222" s="67"/>
      <c r="J222" s="67" t="s">
        <v>110</v>
      </c>
      <c r="K222" s="67"/>
      <c r="L222" s="67"/>
      <c r="M222" s="67" t="s">
        <v>110</v>
      </c>
      <c r="N222" s="67"/>
      <c r="O222" s="67"/>
      <c r="P222" s="67" t="s">
        <v>110</v>
      </c>
      <c r="Q222" s="66"/>
      <c r="U222" s="62" t="str">
        <f t="shared" si="6"/>
        <v/>
      </c>
      <c r="V222" s="224" t="str">
        <f t="shared" si="7"/>
        <v/>
      </c>
    </row>
    <row r="223" spans="1:22" ht="12.95" customHeight="1" x14ac:dyDescent="0.2">
      <c r="A223" s="96">
        <v>18</v>
      </c>
      <c r="B223" s="97">
        <v>222</v>
      </c>
      <c r="C223" s="79" t="s">
        <v>113</v>
      </c>
      <c r="D223" s="78" t="str">
        <f>'lista startowa'!B2</f>
        <v>AMATORZY</v>
      </c>
      <c r="E223" s="78" t="str">
        <f>'lista startowa'!B17</f>
        <v>ŁOSIE</v>
      </c>
      <c r="F223" s="107">
        <v>42639</v>
      </c>
      <c r="G223" s="76" t="s">
        <v>112</v>
      </c>
      <c r="H223" s="76" t="s">
        <v>116</v>
      </c>
      <c r="I223" s="83"/>
      <c r="J223" s="83" t="s">
        <v>110</v>
      </c>
      <c r="K223" s="83"/>
      <c r="L223" s="83"/>
      <c r="M223" s="83" t="s">
        <v>110</v>
      </c>
      <c r="N223" s="83"/>
      <c r="O223" s="83"/>
      <c r="P223" s="83" t="s">
        <v>110</v>
      </c>
      <c r="Q223" s="82"/>
      <c r="U223" s="62" t="str">
        <f t="shared" si="6"/>
        <v/>
      </c>
      <c r="V223" s="224" t="str">
        <f t="shared" si="7"/>
        <v/>
      </c>
    </row>
    <row r="224" spans="1:22" ht="12.95" customHeight="1" x14ac:dyDescent="0.2">
      <c r="A224" s="96">
        <v>18</v>
      </c>
      <c r="B224" s="80">
        <v>223</v>
      </c>
      <c r="C224" s="79" t="s">
        <v>113</v>
      </c>
      <c r="D224" s="78" t="str">
        <f>'lista startowa'!B16</f>
        <v>RODZINKA</v>
      </c>
      <c r="E224" s="78" t="str">
        <f>'lista startowa'!B18</f>
        <v>JAD</v>
      </c>
      <c r="F224" s="107">
        <v>42639</v>
      </c>
      <c r="G224" s="76" t="s">
        <v>112</v>
      </c>
      <c r="H224" s="76" t="s">
        <v>116</v>
      </c>
      <c r="I224" s="75"/>
      <c r="J224" s="75" t="s">
        <v>110</v>
      </c>
      <c r="K224" s="75"/>
      <c r="L224" s="75"/>
      <c r="M224" s="75" t="s">
        <v>110</v>
      </c>
      <c r="N224" s="75"/>
      <c r="O224" s="75"/>
      <c r="P224" s="75" t="s">
        <v>110</v>
      </c>
      <c r="Q224" s="74"/>
      <c r="U224" s="62" t="str">
        <f t="shared" si="6"/>
        <v/>
      </c>
      <c r="V224" s="224" t="str">
        <f t="shared" si="7"/>
        <v/>
      </c>
    </row>
    <row r="225" spans="1:22" ht="12.95" customHeight="1" x14ac:dyDescent="0.2">
      <c r="A225" s="96">
        <v>18</v>
      </c>
      <c r="B225" s="80">
        <v>224</v>
      </c>
      <c r="C225" s="79" t="s">
        <v>113</v>
      </c>
      <c r="D225" s="78" t="str">
        <f>'lista startowa'!B15</f>
        <v>TRZYSTU</v>
      </c>
      <c r="E225" s="78" t="str">
        <f>'lista startowa'!B19</f>
        <v>TENTEGOTEN</v>
      </c>
      <c r="F225" s="107">
        <v>42639</v>
      </c>
      <c r="G225" s="76" t="s">
        <v>112</v>
      </c>
      <c r="H225" s="76" t="s">
        <v>116</v>
      </c>
      <c r="I225" s="75"/>
      <c r="J225" s="75" t="s">
        <v>110</v>
      </c>
      <c r="K225" s="75"/>
      <c r="L225" s="75"/>
      <c r="M225" s="75" t="s">
        <v>110</v>
      </c>
      <c r="N225" s="75"/>
      <c r="O225" s="75"/>
      <c r="P225" s="75" t="s">
        <v>110</v>
      </c>
      <c r="Q225" s="74"/>
      <c r="U225" s="62" t="str">
        <f t="shared" si="6"/>
        <v/>
      </c>
      <c r="V225" s="224" t="str">
        <f t="shared" si="7"/>
        <v/>
      </c>
    </row>
    <row r="226" spans="1:22" ht="12.95" customHeight="1" x14ac:dyDescent="0.2">
      <c r="A226" s="96">
        <v>18</v>
      </c>
      <c r="B226" s="80">
        <v>225</v>
      </c>
      <c r="C226" s="79" t="s">
        <v>113</v>
      </c>
      <c r="D226" s="78" t="str">
        <f>'lista startowa'!B14</f>
        <v>WIR</v>
      </c>
      <c r="E226" s="78" t="str">
        <f>'lista startowa'!B20</f>
        <v>ORANGE SK</v>
      </c>
      <c r="F226" s="107">
        <v>42639</v>
      </c>
      <c r="G226" s="76" t="s">
        <v>115</v>
      </c>
      <c r="H226" s="76" t="s">
        <v>116</v>
      </c>
      <c r="I226" s="75"/>
      <c r="J226" s="75" t="s">
        <v>110</v>
      </c>
      <c r="K226" s="75"/>
      <c r="L226" s="75"/>
      <c r="M226" s="75" t="s">
        <v>110</v>
      </c>
      <c r="N226" s="75"/>
      <c r="O226" s="75"/>
      <c r="P226" s="75" t="s">
        <v>110</v>
      </c>
      <c r="Q226" s="74"/>
      <c r="U226" s="62" t="str">
        <f t="shared" si="6"/>
        <v/>
      </c>
      <c r="V226" s="224" t="str">
        <f t="shared" si="7"/>
        <v/>
      </c>
    </row>
    <row r="227" spans="1:22" ht="12.95" customHeight="1" x14ac:dyDescent="0.2">
      <c r="A227" s="96">
        <v>18</v>
      </c>
      <c r="B227" s="80">
        <v>226</v>
      </c>
      <c r="C227" s="79" t="s">
        <v>113</v>
      </c>
      <c r="D227" s="78" t="str">
        <f>'lista startowa'!B27</f>
        <v>WOLNY LOS</v>
      </c>
      <c r="E227" s="78" t="str">
        <f>'lista startowa'!B21</f>
        <v>NOWI</v>
      </c>
      <c r="F227" s="107">
        <v>42639</v>
      </c>
      <c r="G227" s="76" t="s">
        <v>115</v>
      </c>
      <c r="H227" s="76" t="s">
        <v>116</v>
      </c>
      <c r="I227" s="75"/>
      <c r="J227" s="75" t="s">
        <v>110</v>
      </c>
      <c r="K227" s="75"/>
      <c r="L227" s="75"/>
      <c r="M227" s="75" t="s">
        <v>110</v>
      </c>
      <c r="N227" s="75"/>
      <c r="O227" s="75"/>
      <c r="P227" s="75" t="s">
        <v>110</v>
      </c>
      <c r="Q227" s="74"/>
      <c r="U227" s="62" t="str">
        <f t="shared" si="6"/>
        <v/>
      </c>
      <c r="V227" s="224" t="str">
        <f t="shared" si="7"/>
        <v/>
      </c>
    </row>
    <row r="228" spans="1:22" ht="12.95" customHeight="1" x14ac:dyDescent="0.2">
      <c r="A228" s="96">
        <v>18</v>
      </c>
      <c r="B228" s="80">
        <v>227</v>
      </c>
      <c r="C228" s="79" t="s">
        <v>113</v>
      </c>
      <c r="D228" s="78" t="str">
        <f>'lista startowa'!B26</f>
        <v>ADO</v>
      </c>
      <c r="E228" s="78" t="str">
        <f>'lista startowa'!B22</f>
        <v>ORANGE DP</v>
      </c>
      <c r="F228" s="107">
        <v>42639</v>
      </c>
      <c r="G228" s="76" t="s">
        <v>115</v>
      </c>
      <c r="H228" s="76" t="s">
        <v>116</v>
      </c>
      <c r="I228" s="75"/>
      <c r="J228" s="75" t="s">
        <v>110</v>
      </c>
      <c r="K228" s="75"/>
      <c r="L228" s="75"/>
      <c r="M228" s="75" t="s">
        <v>110</v>
      </c>
      <c r="N228" s="75"/>
      <c r="O228" s="75"/>
      <c r="P228" s="75" t="s">
        <v>110</v>
      </c>
      <c r="Q228" s="74"/>
      <c r="U228" s="62" t="str">
        <f t="shared" si="6"/>
        <v/>
      </c>
      <c r="V228" s="224" t="str">
        <f t="shared" si="7"/>
        <v/>
      </c>
    </row>
    <row r="229" spans="1:22" ht="12.95" customHeight="1" x14ac:dyDescent="0.2">
      <c r="A229" s="96">
        <v>18</v>
      </c>
      <c r="B229" s="80">
        <v>228</v>
      </c>
      <c r="C229" s="79" t="s">
        <v>113</v>
      </c>
      <c r="D229" s="78" t="str">
        <f>'lista startowa'!B13</f>
        <v>SOWGR</v>
      </c>
      <c r="E229" s="78" t="str">
        <f>'lista startowa'!B23</f>
        <v>RENOX</v>
      </c>
      <c r="F229" s="107">
        <v>42640</v>
      </c>
      <c r="G229" s="76" t="s">
        <v>112</v>
      </c>
      <c r="H229" s="76" t="s">
        <v>114</v>
      </c>
      <c r="I229" s="75"/>
      <c r="J229" s="75" t="s">
        <v>110</v>
      </c>
      <c r="K229" s="75"/>
      <c r="L229" s="75"/>
      <c r="M229" s="75" t="s">
        <v>110</v>
      </c>
      <c r="N229" s="75"/>
      <c r="O229" s="75"/>
      <c r="P229" s="75" t="s">
        <v>110</v>
      </c>
      <c r="Q229" s="74"/>
      <c r="U229" s="62" t="str">
        <f t="shared" si="6"/>
        <v/>
      </c>
      <c r="V229" s="224" t="str">
        <f t="shared" si="7"/>
        <v/>
      </c>
    </row>
    <row r="230" spans="1:22" ht="12.95" customHeight="1" x14ac:dyDescent="0.2">
      <c r="A230" s="96">
        <v>18</v>
      </c>
      <c r="B230" s="80">
        <v>229</v>
      </c>
      <c r="C230" s="79" t="s">
        <v>113</v>
      </c>
      <c r="D230" s="78" t="str">
        <f>'lista startowa'!B12</f>
        <v>ONA I ON</v>
      </c>
      <c r="E230" s="78" t="str">
        <f>'lista startowa'!B24</f>
        <v>ORANGE LA</v>
      </c>
      <c r="F230" s="107">
        <v>42640</v>
      </c>
      <c r="G230" s="76" t="s">
        <v>112</v>
      </c>
      <c r="H230" s="76" t="s">
        <v>114</v>
      </c>
      <c r="I230" s="75"/>
      <c r="J230" s="75" t="s">
        <v>110</v>
      </c>
      <c r="K230" s="75"/>
      <c r="L230" s="75"/>
      <c r="M230" s="75" t="s">
        <v>110</v>
      </c>
      <c r="N230" s="75"/>
      <c r="O230" s="75"/>
      <c r="P230" s="75" t="s">
        <v>110</v>
      </c>
      <c r="Q230" s="74"/>
      <c r="U230" s="62" t="str">
        <f t="shared" si="6"/>
        <v/>
      </c>
      <c r="V230" s="224" t="str">
        <f t="shared" si="7"/>
        <v/>
      </c>
    </row>
    <row r="231" spans="1:22" ht="12.95" customHeight="1" x14ac:dyDescent="0.2">
      <c r="A231" s="96">
        <v>18</v>
      </c>
      <c r="B231" s="80">
        <v>230</v>
      </c>
      <c r="C231" s="79" t="s">
        <v>113</v>
      </c>
      <c r="D231" s="78" t="str">
        <f>'lista startowa'!B11</f>
        <v>BAUERS</v>
      </c>
      <c r="E231" s="78" t="str">
        <f>'lista startowa'!B25</f>
        <v>PAULGREKO</v>
      </c>
      <c r="F231" s="107">
        <v>42640</v>
      </c>
      <c r="G231" s="76" t="s">
        <v>115</v>
      </c>
      <c r="H231" s="76" t="s">
        <v>114</v>
      </c>
      <c r="I231" s="75"/>
      <c r="J231" s="75" t="s">
        <v>110</v>
      </c>
      <c r="K231" s="75"/>
      <c r="L231" s="75"/>
      <c r="M231" s="75" t="s">
        <v>110</v>
      </c>
      <c r="N231" s="75"/>
      <c r="O231" s="75"/>
      <c r="P231" s="75" t="s">
        <v>110</v>
      </c>
      <c r="Q231" s="74"/>
      <c r="U231" s="62" t="str">
        <f t="shared" si="6"/>
        <v/>
      </c>
      <c r="V231" s="224" t="str">
        <f t="shared" si="7"/>
        <v/>
      </c>
    </row>
    <row r="232" spans="1:22" ht="12.95" customHeight="1" x14ac:dyDescent="0.2">
      <c r="A232" s="96">
        <v>18</v>
      </c>
      <c r="B232" s="80">
        <v>231</v>
      </c>
      <c r="C232" s="79" t="s">
        <v>113</v>
      </c>
      <c r="D232" s="78" t="str">
        <f>'lista startowa'!B10</f>
        <v>KRZYNO1</v>
      </c>
      <c r="E232" s="78" t="str">
        <f>'lista startowa'!B3</f>
        <v>PĄCZUSIE</v>
      </c>
      <c r="F232" s="107">
        <v>42640</v>
      </c>
      <c r="G232" s="76" t="s">
        <v>115</v>
      </c>
      <c r="H232" s="76" t="s">
        <v>114</v>
      </c>
      <c r="I232" s="75"/>
      <c r="J232" s="75" t="s">
        <v>110</v>
      </c>
      <c r="K232" s="75"/>
      <c r="L232" s="75"/>
      <c r="M232" s="75" t="s">
        <v>110</v>
      </c>
      <c r="N232" s="75"/>
      <c r="O232" s="75"/>
      <c r="P232" s="75" t="s">
        <v>110</v>
      </c>
      <c r="Q232" s="74"/>
      <c r="U232" s="62" t="str">
        <f t="shared" si="6"/>
        <v/>
      </c>
      <c r="V232" s="224" t="str">
        <f t="shared" si="7"/>
        <v/>
      </c>
    </row>
    <row r="233" spans="1:22" ht="12.95" customHeight="1" x14ac:dyDescent="0.2">
      <c r="A233" s="96">
        <v>18</v>
      </c>
      <c r="B233" s="80">
        <v>232</v>
      </c>
      <c r="C233" s="79" t="s">
        <v>113</v>
      </c>
      <c r="D233" s="78" t="str">
        <f>'lista startowa'!B9</f>
        <v>ENGLISH PERFECT</v>
      </c>
      <c r="E233" s="78" t="str">
        <f>'lista startowa'!B4</f>
        <v>SEBADAR</v>
      </c>
      <c r="F233" s="107">
        <v>42640</v>
      </c>
      <c r="G233" s="76" t="s">
        <v>115</v>
      </c>
      <c r="H233" s="76" t="s">
        <v>114</v>
      </c>
      <c r="I233" s="75"/>
      <c r="J233" s="75" t="s">
        <v>110</v>
      </c>
      <c r="K233" s="75"/>
      <c r="L233" s="75"/>
      <c r="M233" s="75" t="s">
        <v>110</v>
      </c>
      <c r="N233" s="75"/>
      <c r="O233" s="75"/>
      <c r="P233" s="75" t="s">
        <v>110</v>
      </c>
      <c r="Q233" s="74"/>
      <c r="U233" s="62" t="str">
        <f t="shared" si="6"/>
        <v/>
      </c>
      <c r="V233" s="224" t="str">
        <f t="shared" si="7"/>
        <v/>
      </c>
    </row>
    <row r="234" spans="1:22" ht="12.95" customHeight="1" x14ac:dyDescent="0.2">
      <c r="A234" s="96">
        <v>18</v>
      </c>
      <c r="B234" s="80">
        <v>233</v>
      </c>
      <c r="C234" s="79" t="s">
        <v>113</v>
      </c>
      <c r="D234" s="78" t="str">
        <f>'lista startowa'!B8</f>
        <v>FIERY TITANS</v>
      </c>
      <c r="E234" s="78" t="str">
        <f>'lista startowa'!B5</f>
        <v>BEMAR</v>
      </c>
      <c r="F234" s="107">
        <v>42640</v>
      </c>
      <c r="G234" s="76" t="s">
        <v>115</v>
      </c>
      <c r="H234" s="76" t="s">
        <v>114</v>
      </c>
      <c r="I234" s="75"/>
      <c r="J234" s="75" t="s">
        <v>110</v>
      </c>
      <c r="K234" s="75"/>
      <c r="L234" s="75"/>
      <c r="M234" s="75" t="s">
        <v>110</v>
      </c>
      <c r="N234" s="75"/>
      <c r="O234" s="75"/>
      <c r="P234" s="75" t="s">
        <v>110</v>
      </c>
      <c r="Q234" s="74"/>
      <c r="U234" s="62" t="str">
        <f t="shared" si="6"/>
        <v/>
      </c>
      <c r="V234" s="224" t="str">
        <f t="shared" si="7"/>
        <v/>
      </c>
    </row>
    <row r="235" spans="1:22" ht="12.95" customHeight="1" thickBot="1" x14ac:dyDescent="0.25">
      <c r="A235" s="95">
        <v>18</v>
      </c>
      <c r="B235" s="118">
        <v>234</v>
      </c>
      <c r="C235" s="117" t="s">
        <v>117</v>
      </c>
      <c r="D235" s="116" t="str">
        <f>'lista startowa'!B7</f>
        <v>DOMINO</v>
      </c>
      <c r="E235" s="116" t="str">
        <f>'lista startowa'!B6</f>
        <v>BRACIA</v>
      </c>
      <c r="F235" s="115">
        <v>42641</v>
      </c>
      <c r="G235" s="114" t="s">
        <v>112</v>
      </c>
      <c r="H235" s="114" t="s">
        <v>111</v>
      </c>
      <c r="I235" s="113">
        <v>0</v>
      </c>
      <c r="J235" s="113" t="s">
        <v>110</v>
      </c>
      <c r="K235" s="113">
        <v>2</v>
      </c>
      <c r="L235" s="113">
        <v>8</v>
      </c>
      <c r="M235" s="113" t="s">
        <v>110</v>
      </c>
      <c r="N235" s="113">
        <v>10</v>
      </c>
      <c r="O235" s="113">
        <v>1287</v>
      </c>
      <c r="P235" s="113" t="s">
        <v>110</v>
      </c>
      <c r="Q235" s="112">
        <v>1304</v>
      </c>
      <c r="U235" s="62" t="str">
        <f t="shared" si="6"/>
        <v/>
      </c>
      <c r="V235" s="224" t="str">
        <f t="shared" si="7"/>
        <v/>
      </c>
    </row>
    <row r="236" spans="1:22" ht="12.95" customHeight="1" x14ac:dyDescent="0.2">
      <c r="A236" s="89">
        <v>19</v>
      </c>
      <c r="B236" s="88">
        <v>235</v>
      </c>
      <c r="C236" s="87" t="s">
        <v>113</v>
      </c>
      <c r="D236" s="86" t="str">
        <f>'lista startowa'!B2</f>
        <v>AMATORZY</v>
      </c>
      <c r="E236" s="86" t="str">
        <f>'lista startowa'!B18</f>
        <v>JAD</v>
      </c>
      <c r="F236" s="110">
        <v>42646</v>
      </c>
      <c r="G236" s="84" t="s">
        <v>112</v>
      </c>
      <c r="H236" s="84" t="s">
        <v>116</v>
      </c>
      <c r="I236" s="83"/>
      <c r="J236" s="83" t="s">
        <v>110</v>
      </c>
      <c r="K236" s="83"/>
      <c r="L236" s="83"/>
      <c r="M236" s="83" t="s">
        <v>110</v>
      </c>
      <c r="N236" s="83"/>
      <c r="O236" s="83"/>
      <c r="P236" s="83" t="s">
        <v>110</v>
      </c>
      <c r="Q236" s="82"/>
      <c r="U236" s="62" t="str">
        <f t="shared" si="6"/>
        <v/>
      </c>
      <c r="V236" s="224" t="str">
        <f t="shared" si="7"/>
        <v/>
      </c>
    </row>
    <row r="237" spans="1:22" ht="12.95" customHeight="1" x14ac:dyDescent="0.2">
      <c r="A237" s="81">
        <v>19</v>
      </c>
      <c r="B237" s="80">
        <v>236</v>
      </c>
      <c r="C237" s="79" t="s">
        <v>113</v>
      </c>
      <c r="D237" s="78" t="str">
        <f>'lista startowa'!B17</f>
        <v>ŁOSIE</v>
      </c>
      <c r="E237" s="78" t="str">
        <f>'lista startowa'!B19</f>
        <v>TENTEGOTEN</v>
      </c>
      <c r="F237" s="107">
        <v>42646</v>
      </c>
      <c r="G237" s="76" t="s">
        <v>112</v>
      </c>
      <c r="H237" s="76" t="s">
        <v>116</v>
      </c>
      <c r="I237" s="75"/>
      <c r="J237" s="75" t="s">
        <v>110</v>
      </c>
      <c r="K237" s="75"/>
      <c r="L237" s="75"/>
      <c r="M237" s="75" t="s">
        <v>110</v>
      </c>
      <c r="N237" s="75"/>
      <c r="O237" s="75"/>
      <c r="P237" s="75" t="s">
        <v>110</v>
      </c>
      <c r="Q237" s="74"/>
      <c r="U237" s="62" t="str">
        <f t="shared" si="6"/>
        <v/>
      </c>
      <c r="V237" s="224" t="str">
        <f t="shared" si="7"/>
        <v/>
      </c>
    </row>
    <row r="238" spans="1:22" ht="12.95" customHeight="1" x14ac:dyDescent="0.2">
      <c r="A238" s="81">
        <v>19</v>
      </c>
      <c r="B238" s="80">
        <v>237</v>
      </c>
      <c r="C238" s="79" t="s">
        <v>113</v>
      </c>
      <c r="D238" s="78" t="str">
        <f>'lista startowa'!B16</f>
        <v>RODZINKA</v>
      </c>
      <c r="E238" s="78" t="str">
        <f>'lista startowa'!B20</f>
        <v>ORANGE SK</v>
      </c>
      <c r="F238" s="107">
        <v>42646</v>
      </c>
      <c r="G238" s="76" t="s">
        <v>112</v>
      </c>
      <c r="H238" s="76" t="s">
        <v>116</v>
      </c>
      <c r="I238" s="75"/>
      <c r="J238" s="75" t="s">
        <v>110</v>
      </c>
      <c r="K238" s="75"/>
      <c r="L238" s="75"/>
      <c r="M238" s="75" t="s">
        <v>110</v>
      </c>
      <c r="N238" s="75"/>
      <c r="O238" s="75"/>
      <c r="P238" s="75" t="s">
        <v>110</v>
      </c>
      <c r="Q238" s="74"/>
      <c r="U238" s="62" t="str">
        <f t="shared" si="6"/>
        <v/>
      </c>
      <c r="V238" s="224" t="str">
        <f t="shared" si="7"/>
        <v/>
      </c>
    </row>
    <row r="239" spans="1:22" ht="12.95" customHeight="1" x14ac:dyDescent="0.2">
      <c r="A239" s="81">
        <v>19</v>
      </c>
      <c r="B239" s="80">
        <v>238</v>
      </c>
      <c r="C239" s="79" t="s">
        <v>113</v>
      </c>
      <c r="D239" s="78" t="str">
        <f>'lista startowa'!B15</f>
        <v>TRZYSTU</v>
      </c>
      <c r="E239" s="78" t="str">
        <f>'lista startowa'!B21</f>
        <v>NOWI</v>
      </c>
      <c r="F239" s="107">
        <v>42646</v>
      </c>
      <c r="G239" s="76" t="s">
        <v>115</v>
      </c>
      <c r="H239" s="76" t="s">
        <v>116</v>
      </c>
      <c r="I239" s="75"/>
      <c r="J239" s="75" t="s">
        <v>110</v>
      </c>
      <c r="K239" s="75"/>
      <c r="L239" s="75"/>
      <c r="M239" s="75" t="s">
        <v>110</v>
      </c>
      <c r="N239" s="75"/>
      <c r="O239" s="75"/>
      <c r="P239" s="75" t="s">
        <v>110</v>
      </c>
      <c r="Q239" s="74"/>
      <c r="U239" s="62" t="str">
        <f t="shared" si="6"/>
        <v/>
      </c>
      <c r="V239" s="224" t="str">
        <f t="shared" si="7"/>
        <v/>
      </c>
    </row>
    <row r="240" spans="1:22" ht="12.95" customHeight="1" x14ac:dyDescent="0.2">
      <c r="A240" s="81">
        <v>19</v>
      </c>
      <c r="B240" s="80">
        <v>239</v>
      </c>
      <c r="C240" s="79" t="s">
        <v>113</v>
      </c>
      <c r="D240" s="78" t="str">
        <f>'lista startowa'!B14</f>
        <v>WIR</v>
      </c>
      <c r="E240" s="78" t="str">
        <f>'lista startowa'!B22</f>
        <v>ORANGE DP</v>
      </c>
      <c r="F240" s="107">
        <v>42646</v>
      </c>
      <c r="G240" s="76" t="s">
        <v>115</v>
      </c>
      <c r="H240" s="76" t="s">
        <v>116</v>
      </c>
      <c r="I240" s="75"/>
      <c r="J240" s="75" t="s">
        <v>110</v>
      </c>
      <c r="K240" s="75"/>
      <c r="L240" s="75"/>
      <c r="M240" s="75" t="s">
        <v>110</v>
      </c>
      <c r="N240" s="75"/>
      <c r="O240" s="75"/>
      <c r="P240" s="75" t="s">
        <v>110</v>
      </c>
      <c r="Q240" s="74"/>
      <c r="U240" s="62" t="str">
        <f t="shared" si="6"/>
        <v/>
      </c>
      <c r="V240" s="224" t="str">
        <f t="shared" si="7"/>
        <v/>
      </c>
    </row>
    <row r="241" spans="1:22" ht="12.95" customHeight="1" x14ac:dyDescent="0.2">
      <c r="A241" s="81">
        <v>19</v>
      </c>
      <c r="B241" s="80">
        <v>240</v>
      </c>
      <c r="C241" s="79" t="s">
        <v>113</v>
      </c>
      <c r="D241" s="78" t="str">
        <f>'lista startowa'!B27</f>
        <v>WOLNY LOS</v>
      </c>
      <c r="E241" s="78" t="str">
        <f>'lista startowa'!B23</f>
        <v>RENOX</v>
      </c>
      <c r="F241" s="107">
        <v>42646</v>
      </c>
      <c r="G241" s="76" t="s">
        <v>115</v>
      </c>
      <c r="H241" s="76" t="s">
        <v>116</v>
      </c>
      <c r="I241" s="75"/>
      <c r="J241" s="75" t="s">
        <v>110</v>
      </c>
      <c r="K241" s="75"/>
      <c r="L241" s="75"/>
      <c r="M241" s="75" t="s">
        <v>110</v>
      </c>
      <c r="N241" s="75"/>
      <c r="O241" s="75"/>
      <c r="P241" s="75" t="s">
        <v>110</v>
      </c>
      <c r="Q241" s="74"/>
      <c r="U241" s="62" t="str">
        <f t="shared" si="6"/>
        <v/>
      </c>
      <c r="V241" s="224" t="str">
        <f t="shared" si="7"/>
        <v/>
      </c>
    </row>
    <row r="242" spans="1:22" ht="12.95" customHeight="1" x14ac:dyDescent="0.2">
      <c r="A242" s="81">
        <v>19</v>
      </c>
      <c r="B242" s="80">
        <v>241</v>
      </c>
      <c r="C242" s="79" t="s">
        <v>113</v>
      </c>
      <c r="D242" s="78" t="str">
        <f>'lista startowa'!B26</f>
        <v>ADO</v>
      </c>
      <c r="E242" s="78" t="str">
        <f>'lista startowa'!B24</f>
        <v>ORANGE LA</v>
      </c>
      <c r="F242" s="107">
        <v>42647</v>
      </c>
      <c r="G242" s="76" t="s">
        <v>112</v>
      </c>
      <c r="H242" s="76" t="s">
        <v>114</v>
      </c>
      <c r="I242" s="75"/>
      <c r="J242" s="75" t="s">
        <v>110</v>
      </c>
      <c r="K242" s="75"/>
      <c r="L242" s="75"/>
      <c r="M242" s="75" t="s">
        <v>110</v>
      </c>
      <c r="N242" s="75"/>
      <c r="O242" s="75"/>
      <c r="P242" s="75" t="s">
        <v>110</v>
      </c>
      <c r="Q242" s="74"/>
      <c r="U242" s="62" t="str">
        <f t="shared" si="6"/>
        <v/>
      </c>
      <c r="V242" s="224" t="str">
        <f t="shared" si="7"/>
        <v/>
      </c>
    </row>
    <row r="243" spans="1:22" ht="12.95" customHeight="1" x14ac:dyDescent="0.2">
      <c r="A243" s="81">
        <v>19</v>
      </c>
      <c r="B243" s="80">
        <v>242</v>
      </c>
      <c r="C243" s="79" t="s">
        <v>113</v>
      </c>
      <c r="D243" s="78" t="str">
        <f>'lista startowa'!B13</f>
        <v>SOWGR</v>
      </c>
      <c r="E243" s="78" t="str">
        <f>'lista startowa'!B25</f>
        <v>PAULGREKO</v>
      </c>
      <c r="F243" s="107">
        <v>42647</v>
      </c>
      <c r="G243" s="76" t="s">
        <v>115</v>
      </c>
      <c r="H243" s="76" t="s">
        <v>114</v>
      </c>
      <c r="I243" s="75"/>
      <c r="J243" s="75" t="s">
        <v>110</v>
      </c>
      <c r="K243" s="75"/>
      <c r="L243" s="75"/>
      <c r="M243" s="75" t="s">
        <v>110</v>
      </c>
      <c r="N243" s="75"/>
      <c r="O243" s="75"/>
      <c r="P243" s="75" t="s">
        <v>110</v>
      </c>
      <c r="Q243" s="74"/>
      <c r="U243" s="62" t="str">
        <f t="shared" si="6"/>
        <v/>
      </c>
      <c r="V243" s="224" t="str">
        <f t="shared" si="7"/>
        <v/>
      </c>
    </row>
    <row r="244" spans="1:22" ht="12.95" customHeight="1" x14ac:dyDescent="0.2">
      <c r="A244" s="81">
        <v>19</v>
      </c>
      <c r="B244" s="80">
        <v>243</v>
      </c>
      <c r="C244" s="79" t="s">
        <v>113</v>
      </c>
      <c r="D244" s="78" t="str">
        <f>'lista startowa'!B12</f>
        <v>ONA I ON</v>
      </c>
      <c r="E244" s="78" t="str">
        <f>'lista startowa'!B3</f>
        <v>PĄCZUSIE</v>
      </c>
      <c r="F244" s="107">
        <v>42647</v>
      </c>
      <c r="G244" s="76" t="s">
        <v>112</v>
      </c>
      <c r="H244" s="76" t="s">
        <v>114</v>
      </c>
      <c r="I244" s="75"/>
      <c r="J244" s="75" t="s">
        <v>110</v>
      </c>
      <c r="K244" s="75"/>
      <c r="L244" s="75"/>
      <c r="M244" s="75" t="s">
        <v>110</v>
      </c>
      <c r="N244" s="75"/>
      <c r="O244" s="75"/>
      <c r="P244" s="75" t="s">
        <v>110</v>
      </c>
      <c r="Q244" s="74"/>
      <c r="U244" s="62" t="str">
        <f t="shared" si="6"/>
        <v/>
      </c>
      <c r="V244" s="224" t="str">
        <f t="shared" si="7"/>
        <v/>
      </c>
    </row>
    <row r="245" spans="1:22" ht="12.95" customHeight="1" x14ac:dyDescent="0.2">
      <c r="A245" s="81">
        <v>19</v>
      </c>
      <c r="B245" s="80">
        <v>244</v>
      </c>
      <c r="C245" s="79" t="s">
        <v>113</v>
      </c>
      <c r="D245" s="78" t="str">
        <f>'lista startowa'!B11</f>
        <v>BAUERS</v>
      </c>
      <c r="E245" s="78" t="str">
        <f>'lista startowa'!B4</f>
        <v>SEBADAR</v>
      </c>
      <c r="F245" s="107">
        <v>42647</v>
      </c>
      <c r="G245" s="76" t="s">
        <v>115</v>
      </c>
      <c r="H245" s="76" t="s">
        <v>114</v>
      </c>
      <c r="I245" s="75"/>
      <c r="J245" s="75" t="s">
        <v>110</v>
      </c>
      <c r="K245" s="75"/>
      <c r="L245" s="75"/>
      <c r="M245" s="75" t="s">
        <v>110</v>
      </c>
      <c r="N245" s="75"/>
      <c r="O245" s="75"/>
      <c r="P245" s="75" t="s">
        <v>110</v>
      </c>
      <c r="Q245" s="74"/>
      <c r="U245" s="62" t="str">
        <f t="shared" si="6"/>
        <v/>
      </c>
      <c r="V245" s="224" t="str">
        <f t="shared" si="7"/>
        <v/>
      </c>
    </row>
    <row r="246" spans="1:22" ht="12.95" customHeight="1" x14ac:dyDescent="0.2">
      <c r="A246" s="81">
        <v>19</v>
      </c>
      <c r="B246" s="80">
        <v>245</v>
      </c>
      <c r="C246" s="79" t="s">
        <v>113</v>
      </c>
      <c r="D246" s="78" t="str">
        <f>'lista startowa'!B10</f>
        <v>KRZYNO1</v>
      </c>
      <c r="E246" s="78" t="str">
        <f>'lista startowa'!B5</f>
        <v>BEMAR</v>
      </c>
      <c r="F246" s="107">
        <v>42647</v>
      </c>
      <c r="G246" s="76" t="s">
        <v>115</v>
      </c>
      <c r="H246" s="76" t="s">
        <v>114</v>
      </c>
      <c r="I246" s="75"/>
      <c r="J246" s="75" t="s">
        <v>110</v>
      </c>
      <c r="K246" s="75"/>
      <c r="L246" s="75"/>
      <c r="M246" s="75" t="s">
        <v>110</v>
      </c>
      <c r="N246" s="75"/>
      <c r="O246" s="75"/>
      <c r="P246" s="75" t="s">
        <v>110</v>
      </c>
      <c r="Q246" s="74"/>
      <c r="U246" s="62" t="str">
        <f t="shared" si="6"/>
        <v/>
      </c>
      <c r="V246" s="224" t="str">
        <f t="shared" si="7"/>
        <v/>
      </c>
    </row>
    <row r="247" spans="1:22" ht="12.95" customHeight="1" x14ac:dyDescent="0.2">
      <c r="A247" s="81">
        <v>19</v>
      </c>
      <c r="B247" s="80">
        <v>246</v>
      </c>
      <c r="C247" s="79" t="s">
        <v>113</v>
      </c>
      <c r="D247" s="78" t="str">
        <f>'lista startowa'!B9</f>
        <v>ENGLISH PERFECT</v>
      </c>
      <c r="E247" s="78" t="str">
        <f>'lista startowa'!B6</f>
        <v>BRACIA</v>
      </c>
      <c r="F247" s="107">
        <v>42647</v>
      </c>
      <c r="G247" s="76" t="s">
        <v>115</v>
      </c>
      <c r="H247" s="76" t="s">
        <v>114</v>
      </c>
      <c r="I247" s="75"/>
      <c r="J247" s="75" t="s">
        <v>110</v>
      </c>
      <c r="K247" s="75"/>
      <c r="L247" s="75"/>
      <c r="M247" s="75" t="s">
        <v>110</v>
      </c>
      <c r="N247" s="75"/>
      <c r="O247" s="75"/>
      <c r="P247" s="75" t="s">
        <v>110</v>
      </c>
      <c r="Q247" s="74"/>
      <c r="U247" s="62" t="str">
        <f t="shared" si="6"/>
        <v/>
      </c>
      <c r="V247" s="224" t="str">
        <f t="shared" si="7"/>
        <v/>
      </c>
    </row>
    <row r="248" spans="1:22" ht="12.95" customHeight="1" thickBot="1" x14ac:dyDescent="0.25">
      <c r="A248" s="73">
        <v>19</v>
      </c>
      <c r="B248" s="72">
        <v>247</v>
      </c>
      <c r="C248" s="71" t="s">
        <v>113</v>
      </c>
      <c r="D248" s="70" t="str">
        <f>'lista startowa'!B8</f>
        <v>FIERY TITANS</v>
      </c>
      <c r="E248" s="70" t="str">
        <f>'lista startowa'!B7</f>
        <v>DOMINO</v>
      </c>
      <c r="F248" s="108">
        <v>42648</v>
      </c>
      <c r="G248" s="68" t="s">
        <v>112</v>
      </c>
      <c r="H248" s="68" t="s">
        <v>111</v>
      </c>
      <c r="I248" s="67"/>
      <c r="J248" s="67" t="s">
        <v>110</v>
      </c>
      <c r="K248" s="67"/>
      <c r="L248" s="67"/>
      <c r="M248" s="67" t="s">
        <v>110</v>
      </c>
      <c r="N248" s="67"/>
      <c r="O248" s="67"/>
      <c r="P248" s="67" t="s">
        <v>110</v>
      </c>
      <c r="Q248" s="66"/>
      <c r="U248" s="62" t="str">
        <f t="shared" si="6"/>
        <v/>
      </c>
      <c r="V248" s="224" t="str">
        <f t="shared" si="7"/>
        <v/>
      </c>
    </row>
    <row r="249" spans="1:22" ht="12.95" customHeight="1" x14ac:dyDescent="0.2">
      <c r="A249" s="96">
        <v>20</v>
      </c>
      <c r="B249" s="97">
        <v>248</v>
      </c>
      <c r="C249" s="79" t="s">
        <v>113</v>
      </c>
      <c r="D249" s="78" t="str">
        <f>'lista startowa'!B2</f>
        <v>AMATORZY</v>
      </c>
      <c r="E249" s="78" t="str">
        <f>'lista startowa'!B19</f>
        <v>TENTEGOTEN</v>
      </c>
      <c r="F249" s="107">
        <v>42660</v>
      </c>
      <c r="G249" s="76" t="s">
        <v>112</v>
      </c>
      <c r="H249" s="76" t="s">
        <v>116</v>
      </c>
      <c r="I249" s="83"/>
      <c r="J249" s="83" t="s">
        <v>110</v>
      </c>
      <c r="K249" s="83"/>
      <c r="L249" s="83"/>
      <c r="M249" s="83" t="s">
        <v>110</v>
      </c>
      <c r="N249" s="83"/>
      <c r="O249" s="83"/>
      <c r="P249" s="83" t="s">
        <v>110</v>
      </c>
      <c r="Q249" s="82"/>
      <c r="U249" s="62" t="str">
        <f t="shared" si="6"/>
        <v/>
      </c>
      <c r="V249" s="224" t="str">
        <f t="shared" si="7"/>
        <v/>
      </c>
    </row>
    <row r="250" spans="1:22" ht="12.95" customHeight="1" x14ac:dyDescent="0.2">
      <c r="A250" s="96">
        <v>20</v>
      </c>
      <c r="B250" s="80">
        <v>249</v>
      </c>
      <c r="C250" s="79" t="s">
        <v>113</v>
      </c>
      <c r="D250" s="78" t="str">
        <f>'lista startowa'!B18</f>
        <v>JAD</v>
      </c>
      <c r="E250" s="78" t="str">
        <f>'lista startowa'!B20</f>
        <v>ORANGE SK</v>
      </c>
      <c r="F250" s="107">
        <v>42660</v>
      </c>
      <c r="G250" s="76" t="s">
        <v>112</v>
      </c>
      <c r="H250" s="76" t="s">
        <v>116</v>
      </c>
      <c r="I250" s="75"/>
      <c r="J250" s="75" t="s">
        <v>110</v>
      </c>
      <c r="K250" s="75"/>
      <c r="L250" s="75"/>
      <c r="M250" s="75" t="s">
        <v>110</v>
      </c>
      <c r="N250" s="75"/>
      <c r="O250" s="75"/>
      <c r="P250" s="75" t="s">
        <v>110</v>
      </c>
      <c r="Q250" s="74"/>
      <c r="U250" s="62" t="str">
        <f t="shared" si="6"/>
        <v/>
      </c>
      <c r="V250" s="224" t="str">
        <f t="shared" si="7"/>
        <v/>
      </c>
    </row>
    <row r="251" spans="1:22" ht="12.95" customHeight="1" x14ac:dyDescent="0.2">
      <c r="A251" s="96">
        <v>20</v>
      </c>
      <c r="B251" s="80">
        <v>250</v>
      </c>
      <c r="C251" s="79" t="s">
        <v>113</v>
      </c>
      <c r="D251" s="78" t="str">
        <f>'lista startowa'!B17</f>
        <v>ŁOSIE</v>
      </c>
      <c r="E251" s="78" t="str">
        <f>'lista startowa'!B21</f>
        <v>NOWI</v>
      </c>
      <c r="F251" s="107">
        <v>42660</v>
      </c>
      <c r="G251" s="76" t="s">
        <v>112</v>
      </c>
      <c r="H251" s="76" t="s">
        <v>116</v>
      </c>
      <c r="I251" s="75"/>
      <c r="J251" s="75" t="s">
        <v>110</v>
      </c>
      <c r="K251" s="75"/>
      <c r="L251" s="75"/>
      <c r="M251" s="75" t="s">
        <v>110</v>
      </c>
      <c r="N251" s="75"/>
      <c r="O251" s="75"/>
      <c r="P251" s="75" t="s">
        <v>110</v>
      </c>
      <c r="Q251" s="74"/>
      <c r="U251" s="62" t="str">
        <f t="shared" si="6"/>
        <v/>
      </c>
      <c r="V251" s="224" t="str">
        <f t="shared" si="7"/>
        <v/>
      </c>
    </row>
    <row r="252" spans="1:22" ht="12.95" customHeight="1" x14ac:dyDescent="0.2">
      <c r="A252" s="96">
        <v>20</v>
      </c>
      <c r="B252" s="80">
        <v>251</v>
      </c>
      <c r="C252" s="79" t="s">
        <v>113</v>
      </c>
      <c r="D252" s="78" t="str">
        <f>'lista startowa'!B16</f>
        <v>RODZINKA</v>
      </c>
      <c r="E252" s="78" t="str">
        <f>'lista startowa'!B22</f>
        <v>ORANGE DP</v>
      </c>
      <c r="F252" s="107">
        <v>42660</v>
      </c>
      <c r="G252" s="76" t="s">
        <v>115</v>
      </c>
      <c r="H252" s="76" t="s">
        <v>116</v>
      </c>
      <c r="I252" s="75"/>
      <c r="J252" s="75" t="s">
        <v>110</v>
      </c>
      <c r="K252" s="75"/>
      <c r="L252" s="75"/>
      <c r="M252" s="75" t="s">
        <v>110</v>
      </c>
      <c r="N252" s="75"/>
      <c r="O252" s="75"/>
      <c r="P252" s="75" t="s">
        <v>110</v>
      </c>
      <c r="Q252" s="74"/>
      <c r="U252" s="62" t="str">
        <f t="shared" si="6"/>
        <v/>
      </c>
      <c r="V252" s="224" t="str">
        <f t="shared" si="7"/>
        <v/>
      </c>
    </row>
    <row r="253" spans="1:22" ht="12.95" customHeight="1" x14ac:dyDescent="0.2">
      <c r="A253" s="96">
        <v>20</v>
      </c>
      <c r="B253" s="80">
        <v>252</v>
      </c>
      <c r="C253" s="79" t="s">
        <v>113</v>
      </c>
      <c r="D253" s="78" t="str">
        <f>'lista startowa'!B15</f>
        <v>TRZYSTU</v>
      </c>
      <c r="E253" s="78" t="str">
        <f>'lista startowa'!B23</f>
        <v>RENOX</v>
      </c>
      <c r="F253" s="107">
        <v>42660</v>
      </c>
      <c r="G253" s="76" t="s">
        <v>115</v>
      </c>
      <c r="H253" s="76" t="s">
        <v>116</v>
      </c>
      <c r="I253" s="75"/>
      <c r="J253" s="75" t="s">
        <v>110</v>
      </c>
      <c r="K253" s="75"/>
      <c r="L253" s="75"/>
      <c r="M253" s="75" t="s">
        <v>110</v>
      </c>
      <c r="N253" s="75"/>
      <c r="O253" s="75"/>
      <c r="P253" s="75" t="s">
        <v>110</v>
      </c>
      <c r="Q253" s="74"/>
      <c r="U253" s="62" t="str">
        <f t="shared" si="6"/>
        <v/>
      </c>
      <c r="V253" s="224" t="str">
        <f t="shared" si="7"/>
        <v/>
      </c>
    </row>
    <row r="254" spans="1:22" ht="12.95" customHeight="1" x14ac:dyDescent="0.2">
      <c r="A254" s="96">
        <v>20</v>
      </c>
      <c r="B254" s="80">
        <v>253</v>
      </c>
      <c r="C254" s="79" t="s">
        <v>113</v>
      </c>
      <c r="D254" s="78" t="str">
        <f>'lista startowa'!B14</f>
        <v>WIR</v>
      </c>
      <c r="E254" s="78" t="str">
        <f>'lista startowa'!B24</f>
        <v>ORANGE LA</v>
      </c>
      <c r="F254" s="107">
        <v>42660</v>
      </c>
      <c r="G254" s="76" t="s">
        <v>115</v>
      </c>
      <c r="H254" s="76" t="s">
        <v>116</v>
      </c>
      <c r="I254" s="75"/>
      <c r="J254" s="75" t="s">
        <v>110</v>
      </c>
      <c r="K254" s="75"/>
      <c r="L254" s="75"/>
      <c r="M254" s="75" t="s">
        <v>110</v>
      </c>
      <c r="N254" s="75"/>
      <c r="O254" s="75"/>
      <c r="P254" s="75" t="s">
        <v>110</v>
      </c>
      <c r="Q254" s="74"/>
      <c r="U254" s="62" t="str">
        <f t="shared" si="6"/>
        <v/>
      </c>
      <c r="V254" s="224" t="str">
        <f t="shared" si="7"/>
        <v/>
      </c>
    </row>
    <row r="255" spans="1:22" ht="12.95" customHeight="1" x14ac:dyDescent="0.2">
      <c r="A255" s="96">
        <v>20</v>
      </c>
      <c r="B255" s="80">
        <v>254</v>
      </c>
      <c r="C255" s="79" t="s">
        <v>113</v>
      </c>
      <c r="D255" s="78" t="str">
        <f>'lista startowa'!B27</f>
        <v>WOLNY LOS</v>
      </c>
      <c r="E255" s="78" t="str">
        <f>'lista startowa'!B25</f>
        <v>PAULGREKO</v>
      </c>
      <c r="F255" s="107">
        <v>42661</v>
      </c>
      <c r="G255" s="76" t="s">
        <v>115</v>
      </c>
      <c r="H255" s="76" t="s">
        <v>114</v>
      </c>
      <c r="I255" s="75"/>
      <c r="J255" s="75" t="s">
        <v>110</v>
      </c>
      <c r="K255" s="75"/>
      <c r="L255" s="75"/>
      <c r="M255" s="75" t="s">
        <v>110</v>
      </c>
      <c r="N255" s="75"/>
      <c r="O255" s="75"/>
      <c r="P255" s="75" t="s">
        <v>110</v>
      </c>
      <c r="Q255" s="74"/>
      <c r="U255" s="62" t="str">
        <f t="shared" si="6"/>
        <v/>
      </c>
      <c r="V255" s="224" t="str">
        <f t="shared" si="7"/>
        <v/>
      </c>
    </row>
    <row r="256" spans="1:22" ht="12.95" customHeight="1" x14ac:dyDescent="0.2">
      <c r="A256" s="96">
        <v>20</v>
      </c>
      <c r="B256" s="80">
        <v>255</v>
      </c>
      <c r="C256" s="79" t="s">
        <v>113</v>
      </c>
      <c r="D256" s="78" t="str">
        <f>'lista startowa'!B26</f>
        <v>ADO</v>
      </c>
      <c r="E256" s="78" t="str">
        <f>'lista startowa'!B3</f>
        <v>PĄCZUSIE</v>
      </c>
      <c r="F256" s="107">
        <v>42661</v>
      </c>
      <c r="G256" s="76" t="s">
        <v>112</v>
      </c>
      <c r="H256" s="76" t="s">
        <v>114</v>
      </c>
      <c r="I256" s="75"/>
      <c r="J256" s="75" t="s">
        <v>110</v>
      </c>
      <c r="K256" s="75"/>
      <c r="L256" s="75"/>
      <c r="M256" s="75" t="s">
        <v>110</v>
      </c>
      <c r="N256" s="75"/>
      <c r="O256" s="75"/>
      <c r="P256" s="75" t="s">
        <v>110</v>
      </c>
      <c r="Q256" s="74"/>
      <c r="U256" s="62" t="str">
        <f t="shared" si="6"/>
        <v/>
      </c>
      <c r="V256" s="224" t="str">
        <f t="shared" si="7"/>
        <v/>
      </c>
    </row>
    <row r="257" spans="1:22" ht="12.95" customHeight="1" x14ac:dyDescent="0.2">
      <c r="A257" s="96">
        <v>20</v>
      </c>
      <c r="B257" s="80">
        <v>256</v>
      </c>
      <c r="C257" s="79" t="s">
        <v>113</v>
      </c>
      <c r="D257" s="78" t="str">
        <f>'lista startowa'!B13</f>
        <v>SOWGR</v>
      </c>
      <c r="E257" s="78" t="str">
        <f>'lista startowa'!B4</f>
        <v>SEBADAR</v>
      </c>
      <c r="F257" s="107">
        <v>42661</v>
      </c>
      <c r="G257" s="76" t="s">
        <v>112</v>
      </c>
      <c r="H257" s="76" t="s">
        <v>114</v>
      </c>
      <c r="I257" s="75"/>
      <c r="J257" s="75" t="s">
        <v>110</v>
      </c>
      <c r="K257" s="75"/>
      <c r="L257" s="75"/>
      <c r="M257" s="75" t="s">
        <v>110</v>
      </c>
      <c r="N257" s="75"/>
      <c r="O257" s="75"/>
      <c r="P257" s="75" t="s">
        <v>110</v>
      </c>
      <c r="Q257" s="74"/>
      <c r="U257" s="62" t="str">
        <f t="shared" si="6"/>
        <v/>
      </c>
      <c r="V257" s="224" t="str">
        <f t="shared" si="7"/>
        <v/>
      </c>
    </row>
    <row r="258" spans="1:22" ht="12.95" customHeight="1" x14ac:dyDescent="0.2">
      <c r="A258" s="96">
        <v>20</v>
      </c>
      <c r="B258" s="80">
        <v>257</v>
      </c>
      <c r="C258" s="79" t="s">
        <v>113</v>
      </c>
      <c r="D258" s="78" t="str">
        <f>'lista startowa'!B12</f>
        <v>ONA I ON</v>
      </c>
      <c r="E258" s="78" t="str">
        <f>'lista startowa'!B5</f>
        <v>BEMAR</v>
      </c>
      <c r="F258" s="107">
        <v>42661</v>
      </c>
      <c r="G258" s="76" t="s">
        <v>115</v>
      </c>
      <c r="H258" s="76" t="s">
        <v>114</v>
      </c>
      <c r="I258" s="75"/>
      <c r="J258" s="75" t="s">
        <v>110</v>
      </c>
      <c r="K258" s="75"/>
      <c r="L258" s="75"/>
      <c r="M258" s="75" t="s">
        <v>110</v>
      </c>
      <c r="N258" s="75"/>
      <c r="O258" s="75"/>
      <c r="P258" s="75" t="s">
        <v>110</v>
      </c>
      <c r="Q258" s="74"/>
      <c r="U258" s="62" t="str">
        <f t="shared" ref="U258:U321" si="8">IF(D258=V$1,E258,IF(E258=V$1,D258,""))</f>
        <v/>
      </c>
      <c r="V258" s="224" t="str">
        <f t="shared" ref="V258:V326" si="9">IF(OR(D258=V$1,E258=V$1),F258,"")</f>
        <v/>
      </c>
    </row>
    <row r="259" spans="1:22" ht="12.95" customHeight="1" x14ac:dyDescent="0.2">
      <c r="A259" s="96">
        <v>20</v>
      </c>
      <c r="B259" s="80">
        <v>258</v>
      </c>
      <c r="C259" s="79" t="s">
        <v>113</v>
      </c>
      <c r="D259" s="78" t="str">
        <f>'lista startowa'!B11</f>
        <v>BAUERS</v>
      </c>
      <c r="E259" s="78" t="str">
        <f>'lista startowa'!B6</f>
        <v>BRACIA</v>
      </c>
      <c r="F259" s="107">
        <v>42661</v>
      </c>
      <c r="G259" s="76" t="s">
        <v>115</v>
      </c>
      <c r="H259" s="76" t="s">
        <v>114</v>
      </c>
      <c r="I259" s="75"/>
      <c r="J259" s="75" t="s">
        <v>110</v>
      </c>
      <c r="K259" s="75"/>
      <c r="L259" s="75"/>
      <c r="M259" s="75" t="s">
        <v>110</v>
      </c>
      <c r="N259" s="75"/>
      <c r="O259" s="75"/>
      <c r="P259" s="75" t="s">
        <v>110</v>
      </c>
      <c r="Q259" s="74"/>
      <c r="U259" s="62" t="str">
        <f t="shared" si="8"/>
        <v/>
      </c>
      <c r="V259" s="224" t="str">
        <f t="shared" si="9"/>
        <v/>
      </c>
    </row>
    <row r="260" spans="1:22" ht="12.95" customHeight="1" x14ac:dyDescent="0.2">
      <c r="A260" s="96">
        <v>20</v>
      </c>
      <c r="B260" s="80">
        <v>259</v>
      </c>
      <c r="C260" s="79" t="s">
        <v>113</v>
      </c>
      <c r="D260" s="78" t="str">
        <f>'lista startowa'!B10</f>
        <v>KRZYNO1</v>
      </c>
      <c r="E260" s="78" t="str">
        <f>'lista startowa'!B7</f>
        <v>DOMINO</v>
      </c>
      <c r="F260" s="107">
        <v>42661</v>
      </c>
      <c r="G260" s="76" t="s">
        <v>115</v>
      </c>
      <c r="H260" s="76" t="s">
        <v>114</v>
      </c>
      <c r="I260" s="75"/>
      <c r="J260" s="75" t="s">
        <v>110</v>
      </c>
      <c r="K260" s="75"/>
      <c r="L260" s="75"/>
      <c r="M260" s="75" t="s">
        <v>110</v>
      </c>
      <c r="N260" s="75"/>
      <c r="O260" s="75"/>
      <c r="P260" s="75" t="s">
        <v>110</v>
      </c>
      <c r="Q260" s="74"/>
      <c r="U260" s="62" t="str">
        <f t="shared" si="8"/>
        <v/>
      </c>
      <c r="V260" s="224" t="str">
        <f t="shared" si="9"/>
        <v/>
      </c>
    </row>
    <row r="261" spans="1:22" ht="12.95" customHeight="1" thickBot="1" x14ac:dyDescent="0.25">
      <c r="A261" s="95">
        <v>20</v>
      </c>
      <c r="B261" s="94">
        <v>260</v>
      </c>
      <c r="C261" s="93" t="s">
        <v>113</v>
      </c>
      <c r="D261" s="92" t="str">
        <f>'lista startowa'!B9</f>
        <v>ENGLISH PERFECT</v>
      </c>
      <c r="E261" s="92" t="str">
        <f>'lista startowa'!B8</f>
        <v>FIERY TITANS</v>
      </c>
      <c r="F261" s="111">
        <v>42662</v>
      </c>
      <c r="G261" s="90" t="s">
        <v>112</v>
      </c>
      <c r="H261" s="90" t="s">
        <v>111</v>
      </c>
      <c r="I261" s="67"/>
      <c r="J261" s="67" t="s">
        <v>110</v>
      </c>
      <c r="K261" s="67"/>
      <c r="L261" s="67"/>
      <c r="M261" s="67" t="s">
        <v>110</v>
      </c>
      <c r="N261" s="67"/>
      <c r="O261" s="67"/>
      <c r="P261" s="67" t="s">
        <v>110</v>
      </c>
      <c r="Q261" s="66"/>
      <c r="U261" s="62" t="str">
        <f t="shared" si="8"/>
        <v/>
      </c>
      <c r="V261" s="224" t="str">
        <f t="shared" si="9"/>
        <v/>
      </c>
    </row>
    <row r="262" spans="1:22" ht="12.95" customHeight="1" x14ac:dyDescent="0.2">
      <c r="A262" s="89">
        <v>21</v>
      </c>
      <c r="B262" s="88">
        <v>261</v>
      </c>
      <c r="C262" s="87" t="s">
        <v>113</v>
      </c>
      <c r="D262" s="86" t="str">
        <f>'lista startowa'!B2</f>
        <v>AMATORZY</v>
      </c>
      <c r="E262" s="86" t="str">
        <f>'lista startowa'!B20</f>
        <v>ORANGE SK</v>
      </c>
      <c r="F262" s="110">
        <v>42674</v>
      </c>
      <c r="G262" s="84" t="s">
        <v>112</v>
      </c>
      <c r="H262" s="84" t="s">
        <v>116</v>
      </c>
      <c r="I262" s="83"/>
      <c r="J262" s="83" t="s">
        <v>110</v>
      </c>
      <c r="K262" s="83"/>
      <c r="L262" s="83"/>
      <c r="M262" s="83" t="s">
        <v>110</v>
      </c>
      <c r="N262" s="83"/>
      <c r="O262" s="83"/>
      <c r="P262" s="83" t="s">
        <v>110</v>
      </c>
      <c r="Q262" s="82"/>
      <c r="U262" s="62" t="str">
        <f t="shared" si="8"/>
        <v/>
      </c>
      <c r="V262" s="224" t="str">
        <f t="shared" si="9"/>
        <v/>
      </c>
    </row>
    <row r="263" spans="1:22" ht="12.95" customHeight="1" x14ac:dyDescent="0.2">
      <c r="A263" s="81">
        <v>21</v>
      </c>
      <c r="B263" s="80">
        <v>262</v>
      </c>
      <c r="C263" s="79" t="s">
        <v>113</v>
      </c>
      <c r="D263" s="78" t="str">
        <f>'lista startowa'!B19</f>
        <v>TENTEGOTEN</v>
      </c>
      <c r="E263" s="78" t="str">
        <f>'lista startowa'!B21</f>
        <v>NOWI</v>
      </c>
      <c r="F263" s="107">
        <v>42674</v>
      </c>
      <c r="G263" s="76" t="s">
        <v>112</v>
      </c>
      <c r="H263" s="76" t="s">
        <v>116</v>
      </c>
      <c r="I263" s="75"/>
      <c r="J263" s="75" t="s">
        <v>110</v>
      </c>
      <c r="K263" s="75"/>
      <c r="L263" s="75"/>
      <c r="M263" s="75" t="s">
        <v>110</v>
      </c>
      <c r="N263" s="75"/>
      <c r="O263" s="75"/>
      <c r="P263" s="75" t="s">
        <v>110</v>
      </c>
      <c r="Q263" s="74"/>
      <c r="U263" s="62" t="str">
        <f t="shared" si="8"/>
        <v/>
      </c>
      <c r="V263" s="224" t="str">
        <f t="shared" si="9"/>
        <v/>
      </c>
    </row>
    <row r="264" spans="1:22" ht="12.95" customHeight="1" x14ac:dyDescent="0.2">
      <c r="A264" s="81">
        <v>21</v>
      </c>
      <c r="B264" s="80">
        <v>263</v>
      </c>
      <c r="C264" s="79" t="s">
        <v>113</v>
      </c>
      <c r="D264" s="78" t="str">
        <f>'lista startowa'!B18</f>
        <v>JAD</v>
      </c>
      <c r="E264" s="78" t="str">
        <f>'lista startowa'!B22</f>
        <v>ORANGE DP</v>
      </c>
      <c r="F264" s="107">
        <v>42674</v>
      </c>
      <c r="G264" s="76" t="s">
        <v>112</v>
      </c>
      <c r="H264" s="76" t="s">
        <v>116</v>
      </c>
      <c r="I264" s="75"/>
      <c r="J264" s="75" t="s">
        <v>110</v>
      </c>
      <c r="K264" s="75"/>
      <c r="L264" s="75"/>
      <c r="M264" s="75" t="s">
        <v>110</v>
      </c>
      <c r="N264" s="75"/>
      <c r="O264" s="75"/>
      <c r="P264" s="75" t="s">
        <v>110</v>
      </c>
      <c r="Q264" s="74"/>
      <c r="U264" s="62" t="str">
        <f t="shared" si="8"/>
        <v/>
      </c>
      <c r="V264" s="224" t="str">
        <f t="shared" si="9"/>
        <v/>
      </c>
    </row>
    <row r="265" spans="1:22" ht="12.95" customHeight="1" x14ac:dyDescent="0.2">
      <c r="A265" s="81">
        <v>21</v>
      </c>
      <c r="B265" s="80">
        <v>264</v>
      </c>
      <c r="C265" s="79" t="s">
        <v>113</v>
      </c>
      <c r="D265" s="78" t="str">
        <f>'lista startowa'!B17</f>
        <v>ŁOSIE</v>
      </c>
      <c r="E265" s="78" t="str">
        <f>'lista startowa'!B23</f>
        <v>RENOX</v>
      </c>
      <c r="F265" s="107">
        <v>42674</v>
      </c>
      <c r="G265" s="76" t="s">
        <v>115</v>
      </c>
      <c r="H265" s="76" t="s">
        <v>116</v>
      </c>
      <c r="I265" s="75"/>
      <c r="J265" s="75" t="s">
        <v>110</v>
      </c>
      <c r="K265" s="75"/>
      <c r="L265" s="75"/>
      <c r="M265" s="75" t="s">
        <v>110</v>
      </c>
      <c r="N265" s="75"/>
      <c r="O265" s="75"/>
      <c r="P265" s="75" t="s">
        <v>110</v>
      </c>
      <c r="Q265" s="74"/>
      <c r="U265" s="62" t="str">
        <f t="shared" si="8"/>
        <v/>
      </c>
      <c r="V265" s="224" t="str">
        <f t="shared" si="9"/>
        <v/>
      </c>
    </row>
    <row r="266" spans="1:22" ht="12.95" customHeight="1" x14ac:dyDescent="0.2">
      <c r="A266" s="81">
        <v>21</v>
      </c>
      <c r="B266" s="80">
        <v>265</v>
      </c>
      <c r="C266" s="79" t="s">
        <v>113</v>
      </c>
      <c r="D266" s="78" t="str">
        <f>'lista startowa'!B16</f>
        <v>RODZINKA</v>
      </c>
      <c r="E266" s="78" t="str">
        <f>'lista startowa'!B24</f>
        <v>ORANGE LA</v>
      </c>
      <c r="F266" s="107">
        <v>42674</v>
      </c>
      <c r="G266" s="76" t="s">
        <v>115</v>
      </c>
      <c r="H266" s="76" t="s">
        <v>116</v>
      </c>
      <c r="I266" s="75"/>
      <c r="J266" s="75" t="s">
        <v>110</v>
      </c>
      <c r="K266" s="75"/>
      <c r="L266" s="75"/>
      <c r="M266" s="75" t="s">
        <v>110</v>
      </c>
      <c r="N266" s="75"/>
      <c r="O266" s="75"/>
      <c r="P266" s="75" t="s">
        <v>110</v>
      </c>
      <c r="Q266" s="74"/>
      <c r="U266" s="62" t="str">
        <f t="shared" si="8"/>
        <v/>
      </c>
      <c r="V266" s="224" t="str">
        <f t="shared" si="9"/>
        <v/>
      </c>
    </row>
    <row r="267" spans="1:22" ht="12.95" customHeight="1" x14ac:dyDescent="0.2">
      <c r="A267" s="81">
        <v>21</v>
      </c>
      <c r="B267" s="80">
        <v>266</v>
      </c>
      <c r="C267" s="79" t="s">
        <v>113</v>
      </c>
      <c r="D267" s="78" t="str">
        <f>'lista startowa'!B15</f>
        <v>TRZYSTU</v>
      </c>
      <c r="E267" s="78" t="str">
        <f>'lista startowa'!B25</f>
        <v>PAULGREKO</v>
      </c>
      <c r="F267" s="107">
        <v>42674</v>
      </c>
      <c r="G267" s="76" t="s">
        <v>115</v>
      </c>
      <c r="H267" s="76" t="s">
        <v>116</v>
      </c>
      <c r="I267" s="75"/>
      <c r="J267" s="75" t="s">
        <v>110</v>
      </c>
      <c r="K267" s="75"/>
      <c r="L267" s="75"/>
      <c r="M267" s="75" t="s">
        <v>110</v>
      </c>
      <c r="N267" s="75"/>
      <c r="O267" s="75"/>
      <c r="P267" s="75" t="s">
        <v>110</v>
      </c>
      <c r="Q267" s="74"/>
      <c r="U267" s="62" t="str">
        <f t="shared" si="8"/>
        <v/>
      </c>
      <c r="V267" s="224" t="str">
        <f t="shared" si="9"/>
        <v/>
      </c>
    </row>
    <row r="268" spans="1:22" ht="12.95" customHeight="1" x14ac:dyDescent="0.2">
      <c r="A268" s="81">
        <v>21</v>
      </c>
      <c r="B268" s="80">
        <v>267</v>
      </c>
      <c r="C268" s="79" t="s">
        <v>113</v>
      </c>
      <c r="D268" s="78" t="str">
        <f>'lista startowa'!B14</f>
        <v>WIR</v>
      </c>
      <c r="E268" s="78" t="str">
        <f>'lista startowa'!B3</f>
        <v>PĄCZUSIE</v>
      </c>
      <c r="F268" s="107">
        <v>42675</v>
      </c>
      <c r="G268" s="76" t="s">
        <v>112</v>
      </c>
      <c r="H268" s="76" t="s">
        <v>114</v>
      </c>
      <c r="I268" s="75"/>
      <c r="J268" s="75" t="s">
        <v>110</v>
      </c>
      <c r="K268" s="75"/>
      <c r="L268" s="75"/>
      <c r="M268" s="75" t="s">
        <v>110</v>
      </c>
      <c r="N268" s="75"/>
      <c r="O268" s="75"/>
      <c r="P268" s="75" t="s">
        <v>110</v>
      </c>
      <c r="Q268" s="74"/>
      <c r="U268" s="62" t="str">
        <f t="shared" si="8"/>
        <v/>
      </c>
      <c r="V268" s="224" t="str">
        <f t="shared" si="9"/>
        <v/>
      </c>
    </row>
    <row r="269" spans="1:22" ht="12.95" customHeight="1" x14ac:dyDescent="0.2">
      <c r="A269" s="81">
        <v>21</v>
      </c>
      <c r="B269" s="80">
        <v>268</v>
      </c>
      <c r="C269" s="79" t="s">
        <v>113</v>
      </c>
      <c r="D269" s="78" t="str">
        <f>'lista startowa'!B27</f>
        <v>WOLNY LOS</v>
      </c>
      <c r="E269" s="78" t="str">
        <f>'lista startowa'!B4</f>
        <v>SEBADAR</v>
      </c>
      <c r="F269" s="107">
        <v>42675</v>
      </c>
      <c r="G269" s="76" t="s">
        <v>112</v>
      </c>
      <c r="H269" s="76" t="s">
        <v>114</v>
      </c>
      <c r="I269" s="75"/>
      <c r="J269" s="75" t="s">
        <v>110</v>
      </c>
      <c r="K269" s="75"/>
      <c r="L269" s="75"/>
      <c r="M269" s="75" t="s">
        <v>110</v>
      </c>
      <c r="N269" s="75"/>
      <c r="O269" s="75"/>
      <c r="P269" s="75" t="s">
        <v>110</v>
      </c>
      <c r="Q269" s="74"/>
      <c r="U269" s="62" t="str">
        <f t="shared" si="8"/>
        <v/>
      </c>
      <c r="V269" s="224" t="str">
        <f t="shared" si="9"/>
        <v/>
      </c>
    </row>
    <row r="270" spans="1:22" ht="12.95" customHeight="1" x14ac:dyDescent="0.2">
      <c r="A270" s="81">
        <v>21</v>
      </c>
      <c r="B270" s="80">
        <v>269</v>
      </c>
      <c r="C270" s="79" t="s">
        <v>113</v>
      </c>
      <c r="D270" s="78" t="str">
        <f>'lista startowa'!B26</f>
        <v>ADO</v>
      </c>
      <c r="E270" s="78" t="str">
        <f>'lista startowa'!B5</f>
        <v>BEMAR</v>
      </c>
      <c r="F270" s="107">
        <v>42675</v>
      </c>
      <c r="G270" s="76" t="s">
        <v>112</v>
      </c>
      <c r="H270" s="76" t="s">
        <v>114</v>
      </c>
      <c r="I270" s="75"/>
      <c r="J270" s="75" t="s">
        <v>110</v>
      </c>
      <c r="K270" s="75"/>
      <c r="L270" s="75"/>
      <c r="M270" s="75" t="s">
        <v>110</v>
      </c>
      <c r="N270" s="75"/>
      <c r="O270" s="75"/>
      <c r="P270" s="75" t="s">
        <v>110</v>
      </c>
      <c r="Q270" s="74"/>
      <c r="U270" s="62" t="str">
        <f t="shared" si="8"/>
        <v/>
      </c>
      <c r="V270" s="224" t="str">
        <f t="shared" si="9"/>
        <v/>
      </c>
    </row>
    <row r="271" spans="1:22" ht="12.95" customHeight="1" x14ac:dyDescent="0.2">
      <c r="A271" s="81">
        <v>21</v>
      </c>
      <c r="B271" s="80">
        <v>270</v>
      </c>
      <c r="C271" s="79" t="s">
        <v>113</v>
      </c>
      <c r="D271" s="78" t="str">
        <f>'lista startowa'!B13</f>
        <v>SOWGR</v>
      </c>
      <c r="E271" s="78" t="str">
        <f>'lista startowa'!B6</f>
        <v>BRACIA</v>
      </c>
      <c r="F271" s="107">
        <v>42675</v>
      </c>
      <c r="G271" s="76" t="s">
        <v>115</v>
      </c>
      <c r="H271" s="76" t="s">
        <v>114</v>
      </c>
      <c r="I271" s="75"/>
      <c r="J271" s="75" t="s">
        <v>110</v>
      </c>
      <c r="K271" s="75"/>
      <c r="L271" s="75"/>
      <c r="M271" s="75" t="s">
        <v>110</v>
      </c>
      <c r="N271" s="75"/>
      <c r="O271" s="75"/>
      <c r="P271" s="75" t="s">
        <v>110</v>
      </c>
      <c r="Q271" s="74"/>
      <c r="U271" s="62" t="str">
        <f t="shared" si="8"/>
        <v/>
      </c>
      <c r="V271" s="224" t="str">
        <f t="shared" si="9"/>
        <v/>
      </c>
    </row>
    <row r="272" spans="1:22" ht="12.95" customHeight="1" x14ac:dyDescent="0.2">
      <c r="A272" s="81">
        <v>21</v>
      </c>
      <c r="B272" s="80">
        <v>271</v>
      </c>
      <c r="C272" s="79" t="s">
        <v>113</v>
      </c>
      <c r="D272" s="78" t="str">
        <f>'lista startowa'!B12</f>
        <v>ONA I ON</v>
      </c>
      <c r="E272" s="78" t="str">
        <f>'lista startowa'!B7</f>
        <v>DOMINO</v>
      </c>
      <c r="F272" s="107">
        <v>42675</v>
      </c>
      <c r="G272" s="76" t="s">
        <v>115</v>
      </c>
      <c r="H272" s="76" t="s">
        <v>114</v>
      </c>
      <c r="I272" s="75"/>
      <c r="J272" s="75" t="s">
        <v>110</v>
      </c>
      <c r="K272" s="75"/>
      <c r="L272" s="75"/>
      <c r="M272" s="75" t="s">
        <v>110</v>
      </c>
      <c r="N272" s="75"/>
      <c r="O272" s="75"/>
      <c r="P272" s="75" t="s">
        <v>110</v>
      </c>
      <c r="Q272" s="74"/>
      <c r="U272" s="62" t="str">
        <f t="shared" si="8"/>
        <v/>
      </c>
      <c r="V272" s="224" t="str">
        <f t="shared" si="9"/>
        <v/>
      </c>
    </row>
    <row r="273" spans="1:22" ht="12.95" customHeight="1" x14ac:dyDescent="0.2">
      <c r="A273" s="81">
        <v>21</v>
      </c>
      <c r="B273" s="80">
        <v>272</v>
      </c>
      <c r="C273" s="79" t="s">
        <v>113</v>
      </c>
      <c r="D273" s="78" t="str">
        <f>'lista startowa'!B11</f>
        <v>BAUERS</v>
      </c>
      <c r="E273" s="78" t="str">
        <f>'lista startowa'!B8</f>
        <v>FIERY TITANS</v>
      </c>
      <c r="F273" s="107">
        <v>42675</v>
      </c>
      <c r="G273" s="76" t="s">
        <v>115</v>
      </c>
      <c r="H273" s="76" t="s">
        <v>114</v>
      </c>
      <c r="I273" s="75"/>
      <c r="J273" s="75" t="s">
        <v>110</v>
      </c>
      <c r="K273" s="75"/>
      <c r="L273" s="75"/>
      <c r="M273" s="75" t="s">
        <v>110</v>
      </c>
      <c r="N273" s="75"/>
      <c r="O273" s="75"/>
      <c r="P273" s="75" t="s">
        <v>110</v>
      </c>
      <c r="Q273" s="74"/>
      <c r="U273" s="62" t="str">
        <f t="shared" si="8"/>
        <v/>
      </c>
      <c r="V273" s="224" t="str">
        <f t="shared" si="9"/>
        <v/>
      </c>
    </row>
    <row r="274" spans="1:22" ht="12.95" customHeight="1" thickBot="1" x14ac:dyDescent="0.25">
      <c r="A274" s="73">
        <v>21</v>
      </c>
      <c r="B274" s="72">
        <v>273</v>
      </c>
      <c r="C274" s="71" t="s">
        <v>113</v>
      </c>
      <c r="D274" s="70" t="str">
        <f>'lista startowa'!B10</f>
        <v>KRZYNO1</v>
      </c>
      <c r="E274" s="70" t="str">
        <f>'lista startowa'!B9</f>
        <v>ENGLISH PERFECT</v>
      </c>
      <c r="F274" s="108">
        <v>42676</v>
      </c>
      <c r="G274" s="68" t="s">
        <v>112</v>
      </c>
      <c r="H274" s="68" t="s">
        <v>111</v>
      </c>
      <c r="I274" s="67"/>
      <c r="J274" s="67" t="s">
        <v>110</v>
      </c>
      <c r="K274" s="67"/>
      <c r="L274" s="67"/>
      <c r="M274" s="67" t="s">
        <v>110</v>
      </c>
      <c r="N274" s="67"/>
      <c r="O274" s="67"/>
      <c r="P274" s="67" t="s">
        <v>110</v>
      </c>
      <c r="Q274" s="66"/>
      <c r="U274" s="62" t="str">
        <f t="shared" si="8"/>
        <v/>
      </c>
      <c r="V274" s="224" t="str">
        <f t="shared" si="9"/>
        <v/>
      </c>
    </row>
    <row r="275" spans="1:22" ht="12.95" customHeight="1" x14ac:dyDescent="0.2">
      <c r="A275" s="98">
        <v>22</v>
      </c>
      <c r="B275" s="97">
        <v>274</v>
      </c>
      <c r="C275" s="87" t="s">
        <v>113</v>
      </c>
      <c r="D275" s="86" t="str">
        <f>'lista startowa'!B2</f>
        <v>AMATORZY</v>
      </c>
      <c r="E275" s="86" t="str">
        <f>'lista startowa'!B21</f>
        <v>NOWI</v>
      </c>
      <c r="F275" s="110">
        <v>42688</v>
      </c>
      <c r="G275" s="84" t="s">
        <v>112</v>
      </c>
      <c r="H275" s="84" t="s">
        <v>116</v>
      </c>
      <c r="I275" s="83"/>
      <c r="J275" s="83" t="s">
        <v>110</v>
      </c>
      <c r="K275" s="83"/>
      <c r="L275" s="83"/>
      <c r="M275" s="83" t="s">
        <v>110</v>
      </c>
      <c r="N275" s="83"/>
      <c r="O275" s="83"/>
      <c r="P275" s="83" t="s">
        <v>110</v>
      </c>
      <c r="Q275" s="82"/>
      <c r="U275" s="62" t="str">
        <f t="shared" si="8"/>
        <v/>
      </c>
      <c r="V275" s="224" t="str">
        <f t="shared" si="9"/>
        <v/>
      </c>
    </row>
    <row r="276" spans="1:22" ht="12.95" customHeight="1" x14ac:dyDescent="0.2">
      <c r="A276" s="96">
        <v>22</v>
      </c>
      <c r="B276" s="80">
        <v>275</v>
      </c>
      <c r="C276" s="79" t="s">
        <v>113</v>
      </c>
      <c r="D276" s="78" t="str">
        <f>'lista startowa'!B20</f>
        <v>ORANGE SK</v>
      </c>
      <c r="E276" s="78" t="str">
        <f>'lista startowa'!B22</f>
        <v>ORANGE DP</v>
      </c>
      <c r="F276" s="107">
        <v>42688</v>
      </c>
      <c r="G276" s="76" t="s">
        <v>112</v>
      </c>
      <c r="H276" s="76" t="s">
        <v>116</v>
      </c>
      <c r="I276" s="75"/>
      <c r="J276" s="75" t="s">
        <v>110</v>
      </c>
      <c r="K276" s="75"/>
      <c r="L276" s="75"/>
      <c r="M276" s="75" t="s">
        <v>110</v>
      </c>
      <c r="N276" s="75"/>
      <c r="O276" s="75"/>
      <c r="P276" s="75" t="s">
        <v>110</v>
      </c>
      <c r="Q276" s="74"/>
      <c r="U276" s="62" t="str">
        <f t="shared" si="8"/>
        <v/>
      </c>
      <c r="V276" s="224" t="str">
        <f t="shared" si="9"/>
        <v/>
      </c>
    </row>
    <row r="277" spans="1:22" ht="12.95" customHeight="1" x14ac:dyDescent="0.2">
      <c r="A277" s="96">
        <v>22</v>
      </c>
      <c r="B277" s="80">
        <v>276</v>
      </c>
      <c r="C277" s="79" t="s">
        <v>113</v>
      </c>
      <c r="D277" s="78" t="str">
        <f>'lista startowa'!B19</f>
        <v>TENTEGOTEN</v>
      </c>
      <c r="E277" s="78" t="str">
        <f>'lista startowa'!B23</f>
        <v>RENOX</v>
      </c>
      <c r="F277" s="107">
        <v>42688</v>
      </c>
      <c r="G277" s="76" t="s">
        <v>112</v>
      </c>
      <c r="H277" s="76" t="s">
        <v>116</v>
      </c>
      <c r="I277" s="75"/>
      <c r="J277" s="75" t="s">
        <v>110</v>
      </c>
      <c r="K277" s="75"/>
      <c r="L277" s="75"/>
      <c r="M277" s="75" t="s">
        <v>110</v>
      </c>
      <c r="N277" s="75"/>
      <c r="O277" s="75"/>
      <c r="P277" s="75" t="s">
        <v>110</v>
      </c>
      <c r="Q277" s="74"/>
      <c r="U277" s="62" t="str">
        <f t="shared" si="8"/>
        <v/>
      </c>
      <c r="V277" s="224" t="str">
        <f t="shared" si="9"/>
        <v/>
      </c>
    </row>
    <row r="278" spans="1:22" ht="12.95" customHeight="1" x14ac:dyDescent="0.2">
      <c r="A278" s="96">
        <v>22</v>
      </c>
      <c r="B278" s="80">
        <v>277</v>
      </c>
      <c r="C278" s="79" t="s">
        <v>113</v>
      </c>
      <c r="D278" s="78" t="str">
        <f>'lista startowa'!B18</f>
        <v>JAD</v>
      </c>
      <c r="E278" s="78" t="str">
        <f>'lista startowa'!B24</f>
        <v>ORANGE LA</v>
      </c>
      <c r="F278" s="107">
        <v>42688</v>
      </c>
      <c r="G278" s="76" t="s">
        <v>115</v>
      </c>
      <c r="H278" s="76" t="s">
        <v>116</v>
      </c>
      <c r="I278" s="75"/>
      <c r="J278" s="75" t="s">
        <v>110</v>
      </c>
      <c r="K278" s="75"/>
      <c r="L278" s="75"/>
      <c r="M278" s="75" t="s">
        <v>110</v>
      </c>
      <c r="N278" s="75"/>
      <c r="O278" s="75"/>
      <c r="P278" s="75" t="s">
        <v>110</v>
      </c>
      <c r="Q278" s="74"/>
      <c r="U278" s="62" t="str">
        <f t="shared" si="8"/>
        <v/>
      </c>
      <c r="V278" s="224" t="str">
        <f t="shared" si="9"/>
        <v/>
      </c>
    </row>
    <row r="279" spans="1:22" ht="12.95" customHeight="1" x14ac:dyDescent="0.2">
      <c r="A279" s="96">
        <v>22</v>
      </c>
      <c r="B279" s="80">
        <v>278</v>
      </c>
      <c r="C279" s="79" t="s">
        <v>113</v>
      </c>
      <c r="D279" s="78" t="str">
        <f>'lista startowa'!B17</f>
        <v>ŁOSIE</v>
      </c>
      <c r="E279" s="78" t="str">
        <f>'lista startowa'!B25</f>
        <v>PAULGREKO</v>
      </c>
      <c r="F279" s="107">
        <v>42688</v>
      </c>
      <c r="G279" s="76" t="s">
        <v>115</v>
      </c>
      <c r="H279" s="76" t="s">
        <v>116</v>
      </c>
      <c r="I279" s="75"/>
      <c r="J279" s="75" t="s">
        <v>110</v>
      </c>
      <c r="K279" s="75"/>
      <c r="L279" s="75"/>
      <c r="M279" s="75" t="s">
        <v>110</v>
      </c>
      <c r="N279" s="75"/>
      <c r="O279" s="75"/>
      <c r="P279" s="75" t="s">
        <v>110</v>
      </c>
      <c r="Q279" s="74"/>
      <c r="U279" s="62" t="str">
        <f t="shared" si="8"/>
        <v/>
      </c>
      <c r="V279" s="224" t="str">
        <f t="shared" si="9"/>
        <v/>
      </c>
    </row>
    <row r="280" spans="1:22" ht="12.95" customHeight="1" x14ac:dyDescent="0.2">
      <c r="A280" s="96">
        <v>22</v>
      </c>
      <c r="B280" s="80">
        <v>279</v>
      </c>
      <c r="C280" s="79" t="s">
        <v>113</v>
      </c>
      <c r="D280" s="78" t="str">
        <f>'lista startowa'!B16</f>
        <v>RODZINKA</v>
      </c>
      <c r="E280" s="78" t="str">
        <f>'lista startowa'!B3</f>
        <v>PĄCZUSIE</v>
      </c>
      <c r="F280" s="107">
        <v>42688</v>
      </c>
      <c r="G280" s="76" t="s">
        <v>115</v>
      </c>
      <c r="H280" s="76" t="s">
        <v>116</v>
      </c>
      <c r="I280" s="75"/>
      <c r="J280" s="75" t="s">
        <v>110</v>
      </c>
      <c r="K280" s="75"/>
      <c r="L280" s="75"/>
      <c r="M280" s="75" t="s">
        <v>110</v>
      </c>
      <c r="N280" s="75"/>
      <c r="O280" s="75"/>
      <c r="P280" s="75" t="s">
        <v>110</v>
      </c>
      <c r="Q280" s="74"/>
      <c r="U280" s="62" t="str">
        <f t="shared" si="8"/>
        <v/>
      </c>
      <c r="V280" s="224" t="str">
        <f t="shared" si="9"/>
        <v/>
      </c>
    </row>
    <row r="281" spans="1:22" ht="12.95" customHeight="1" x14ac:dyDescent="0.2">
      <c r="A281" s="96">
        <v>22</v>
      </c>
      <c r="B281" s="80">
        <v>280</v>
      </c>
      <c r="C281" s="79" t="s">
        <v>113</v>
      </c>
      <c r="D281" s="78" t="str">
        <f>'lista startowa'!B15</f>
        <v>TRZYSTU</v>
      </c>
      <c r="E281" s="78" t="str">
        <f>'lista startowa'!B4</f>
        <v>SEBADAR</v>
      </c>
      <c r="F281" s="107">
        <v>42689</v>
      </c>
      <c r="G281" s="76" t="s">
        <v>112</v>
      </c>
      <c r="H281" s="76" t="s">
        <v>114</v>
      </c>
      <c r="I281" s="75"/>
      <c r="J281" s="75" t="s">
        <v>110</v>
      </c>
      <c r="K281" s="75"/>
      <c r="L281" s="75"/>
      <c r="M281" s="75" t="s">
        <v>110</v>
      </c>
      <c r="N281" s="75"/>
      <c r="O281" s="75"/>
      <c r="P281" s="75" t="s">
        <v>110</v>
      </c>
      <c r="Q281" s="74"/>
      <c r="U281" s="62" t="str">
        <f t="shared" si="8"/>
        <v/>
      </c>
      <c r="V281" s="224" t="str">
        <f t="shared" si="9"/>
        <v/>
      </c>
    </row>
    <row r="282" spans="1:22" ht="12.95" customHeight="1" x14ac:dyDescent="0.2">
      <c r="A282" s="96">
        <v>22</v>
      </c>
      <c r="B282" s="80">
        <v>281</v>
      </c>
      <c r="C282" s="79" t="s">
        <v>113</v>
      </c>
      <c r="D282" s="78" t="str">
        <f>'lista startowa'!B14</f>
        <v>WIR</v>
      </c>
      <c r="E282" s="78" t="str">
        <f>'lista startowa'!B5</f>
        <v>BEMAR</v>
      </c>
      <c r="F282" s="107">
        <v>42689</v>
      </c>
      <c r="G282" s="76" t="s">
        <v>112</v>
      </c>
      <c r="H282" s="76" t="s">
        <v>114</v>
      </c>
      <c r="I282" s="75"/>
      <c r="J282" s="75" t="s">
        <v>110</v>
      </c>
      <c r="K282" s="75"/>
      <c r="L282" s="75"/>
      <c r="M282" s="75" t="s">
        <v>110</v>
      </c>
      <c r="N282" s="75"/>
      <c r="O282" s="75"/>
      <c r="P282" s="75" t="s">
        <v>110</v>
      </c>
      <c r="Q282" s="74"/>
      <c r="U282" s="62" t="str">
        <f t="shared" si="8"/>
        <v/>
      </c>
      <c r="V282" s="224" t="str">
        <f t="shared" si="9"/>
        <v/>
      </c>
    </row>
    <row r="283" spans="1:22" ht="12.95" customHeight="1" x14ac:dyDescent="0.2">
      <c r="A283" s="96">
        <v>22</v>
      </c>
      <c r="B283" s="80">
        <v>282</v>
      </c>
      <c r="C283" s="79" t="s">
        <v>113</v>
      </c>
      <c r="D283" s="78" t="str">
        <f>'lista startowa'!B27</f>
        <v>WOLNY LOS</v>
      </c>
      <c r="E283" s="78" t="str">
        <f>'lista startowa'!B6</f>
        <v>BRACIA</v>
      </c>
      <c r="F283" s="107">
        <v>42689</v>
      </c>
      <c r="G283" s="76" t="s">
        <v>112</v>
      </c>
      <c r="H283" s="76" t="s">
        <v>114</v>
      </c>
      <c r="I283" s="75"/>
      <c r="J283" s="75" t="s">
        <v>110</v>
      </c>
      <c r="K283" s="75"/>
      <c r="L283" s="75"/>
      <c r="M283" s="75" t="s">
        <v>110</v>
      </c>
      <c r="N283" s="75"/>
      <c r="O283" s="75"/>
      <c r="P283" s="75" t="s">
        <v>110</v>
      </c>
      <c r="Q283" s="74"/>
      <c r="U283" s="62" t="str">
        <f t="shared" si="8"/>
        <v/>
      </c>
      <c r="V283" s="224" t="str">
        <f t="shared" si="9"/>
        <v/>
      </c>
    </row>
    <row r="284" spans="1:22" ht="12.95" customHeight="1" x14ac:dyDescent="0.2">
      <c r="A284" s="96">
        <v>22</v>
      </c>
      <c r="B284" s="80">
        <v>283</v>
      </c>
      <c r="C284" s="79" t="s">
        <v>113</v>
      </c>
      <c r="D284" s="78" t="str">
        <f>'lista startowa'!B26</f>
        <v>ADO</v>
      </c>
      <c r="E284" s="78" t="str">
        <f>'lista startowa'!B7</f>
        <v>DOMINO</v>
      </c>
      <c r="F284" s="107">
        <v>42689</v>
      </c>
      <c r="G284" s="76" t="s">
        <v>115</v>
      </c>
      <c r="H284" s="76" t="s">
        <v>114</v>
      </c>
      <c r="I284" s="75"/>
      <c r="J284" s="75" t="s">
        <v>110</v>
      </c>
      <c r="K284" s="75"/>
      <c r="L284" s="75"/>
      <c r="M284" s="75" t="s">
        <v>110</v>
      </c>
      <c r="N284" s="75"/>
      <c r="O284" s="75"/>
      <c r="P284" s="75" t="s">
        <v>110</v>
      </c>
      <c r="Q284" s="74"/>
      <c r="U284" s="62" t="str">
        <f t="shared" si="8"/>
        <v/>
      </c>
      <c r="V284" s="224" t="str">
        <f t="shared" si="9"/>
        <v/>
      </c>
    </row>
    <row r="285" spans="1:22" ht="12.95" customHeight="1" x14ac:dyDescent="0.2">
      <c r="A285" s="96">
        <v>22</v>
      </c>
      <c r="B285" s="80">
        <v>284</v>
      </c>
      <c r="C285" s="79" t="s">
        <v>113</v>
      </c>
      <c r="D285" s="78" t="str">
        <f>'lista startowa'!B13</f>
        <v>SOWGR</v>
      </c>
      <c r="E285" s="78" t="str">
        <f>'lista startowa'!B8</f>
        <v>FIERY TITANS</v>
      </c>
      <c r="F285" s="107">
        <v>42689</v>
      </c>
      <c r="G285" s="76" t="s">
        <v>115</v>
      </c>
      <c r="H285" s="76" t="s">
        <v>114</v>
      </c>
      <c r="I285" s="75"/>
      <c r="J285" s="75" t="s">
        <v>110</v>
      </c>
      <c r="K285" s="75"/>
      <c r="L285" s="75"/>
      <c r="M285" s="75" t="s">
        <v>110</v>
      </c>
      <c r="N285" s="75"/>
      <c r="O285" s="75"/>
      <c r="P285" s="75" t="s">
        <v>110</v>
      </c>
      <c r="Q285" s="74"/>
      <c r="U285" s="62" t="str">
        <f t="shared" si="8"/>
        <v/>
      </c>
      <c r="V285" s="224" t="str">
        <f t="shared" si="9"/>
        <v/>
      </c>
    </row>
    <row r="286" spans="1:22" ht="12.95" customHeight="1" x14ac:dyDescent="0.2">
      <c r="A286" s="96">
        <v>22</v>
      </c>
      <c r="B286" s="80">
        <v>285</v>
      </c>
      <c r="C286" s="79" t="s">
        <v>113</v>
      </c>
      <c r="D286" s="78" t="str">
        <f>'lista startowa'!B12</f>
        <v>ONA I ON</v>
      </c>
      <c r="E286" s="78" t="str">
        <f>'lista startowa'!B9</f>
        <v>ENGLISH PERFECT</v>
      </c>
      <c r="F286" s="107">
        <v>42689</v>
      </c>
      <c r="G286" s="76" t="s">
        <v>115</v>
      </c>
      <c r="H286" s="76" t="s">
        <v>114</v>
      </c>
      <c r="I286" s="75"/>
      <c r="J286" s="75" t="s">
        <v>110</v>
      </c>
      <c r="K286" s="75"/>
      <c r="L286" s="75"/>
      <c r="M286" s="75" t="s">
        <v>110</v>
      </c>
      <c r="N286" s="75"/>
      <c r="O286" s="75"/>
      <c r="P286" s="75" t="s">
        <v>110</v>
      </c>
      <c r="Q286" s="74"/>
      <c r="U286" s="62" t="str">
        <f t="shared" si="8"/>
        <v/>
      </c>
      <c r="V286" s="224" t="str">
        <f t="shared" si="9"/>
        <v/>
      </c>
    </row>
    <row r="287" spans="1:22" ht="12.95" customHeight="1" thickBot="1" x14ac:dyDescent="0.25">
      <c r="A287" s="109">
        <v>22</v>
      </c>
      <c r="B287" s="94">
        <v>286</v>
      </c>
      <c r="C287" s="71" t="s">
        <v>113</v>
      </c>
      <c r="D287" s="70" t="str">
        <f>'lista startowa'!B11</f>
        <v>BAUERS</v>
      </c>
      <c r="E287" s="70" t="str">
        <f>'lista startowa'!B10</f>
        <v>KRZYNO1</v>
      </c>
      <c r="F287" s="108">
        <v>42690</v>
      </c>
      <c r="G287" s="68" t="s">
        <v>112</v>
      </c>
      <c r="H287" s="68" t="s">
        <v>111</v>
      </c>
      <c r="I287" s="67"/>
      <c r="J287" s="67" t="s">
        <v>110</v>
      </c>
      <c r="K287" s="67"/>
      <c r="L287" s="67"/>
      <c r="M287" s="67" t="s">
        <v>110</v>
      </c>
      <c r="N287" s="67"/>
      <c r="O287" s="67"/>
      <c r="P287" s="67" t="s">
        <v>110</v>
      </c>
      <c r="Q287" s="66"/>
      <c r="U287" s="62" t="str">
        <f t="shared" si="8"/>
        <v/>
      </c>
      <c r="V287" s="224" t="str">
        <f t="shared" si="9"/>
        <v/>
      </c>
    </row>
    <row r="288" spans="1:22" ht="12.95" customHeight="1" x14ac:dyDescent="0.2">
      <c r="A288" s="81">
        <v>23</v>
      </c>
      <c r="B288" s="88">
        <v>287</v>
      </c>
      <c r="C288" s="79" t="s">
        <v>113</v>
      </c>
      <c r="D288" s="78" t="str">
        <f>'lista startowa'!B2</f>
        <v>AMATORZY</v>
      </c>
      <c r="E288" s="78" t="str">
        <f>'lista startowa'!B22</f>
        <v>ORANGE DP</v>
      </c>
      <c r="F288" s="107">
        <v>42702</v>
      </c>
      <c r="G288" s="76" t="s">
        <v>112</v>
      </c>
      <c r="H288" s="76" t="s">
        <v>116</v>
      </c>
      <c r="I288" s="83"/>
      <c r="J288" s="83" t="s">
        <v>110</v>
      </c>
      <c r="K288" s="83"/>
      <c r="L288" s="83"/>
      <c r="M288" s="83" t="s">
        <v>110</v>
      </c>
      <c r="N288" s="83"/>
      <c r="O288" s="83"/>
      <c r="P288" s="83" t="s">
        <v>110</v>
      </c>
      <c r="Q288" s="82"/>
      <c r="U288" s="62" t="str">
        <f t="shared" si="8"/>
        <v/>
      </c>
      <c r="V288" s="224" t="str">
        <f t="shared" si="9"/>
        <v/>
      </c>
    </row>
    <row r="289" spans="1:22" ht="12.95" customHeight="1" x14ac:dyDescent="0.2">
      <c r="A289" s="81">
        <v>23</v>
      </c>
      <c r="B289" s="80">
        <v>288</v>
      </c>
      <c r="C289" s="79" t="s">
        <v>113</v>
      </c>
      <c r="D289" s="78" t="str">
        <f>'lista startowa'!B21</f>
        <v>NOWI</v>
      </c>
      <c r="E289" s="78" t="str">
        <f>'lista startowa'!B23</f>
        <v>RENOX</v>
      </c>
      <c r="F289" s="107">
        <v>42702</v>
      </c>
      <c r="G289" s="76" t="s">
        <v>112</v>
      </c>
      <c r="H289" s="76" t="s">
        <v>116</v>
      </c>
      <c r="I289" s="75"/>
      <c r="J289" s="75" t="s">
        <v>110</v>
      </c>
      <c r="K289" s="75"/>
      <c r="L289" s="75"/>
      <c r="M289" s="75" t="s">
        <v>110</v>
      </c>
      <c r="N289" s="75"/>
      <c r="O289" s="75"/>
      <c r="P289" s="75" t="s">
        <v>110</v>
      </c>
      <c r="Q289" s="74"/>
      <c r="U289" s="62" t="str">
        <f t="shared" si="8"/>
        <v/>
      </c>
      <c r="V289" s="224" t="str">
        <f t="shared" si="9"/>
        <v/>
      </c>
    </row>
    <row r="290" spans="1:22" ht="12.95" customHeight="1" x14ac:dyDescent="0.2">
      <c r="A290" s="81">
        <v>23</v>
      </c>
      <c r="B290" s="80">
        <v>289</v>
      </c>
      <c r="C290" s="79" t="s">
        <v>113</v>
      </c>
      <c r="D290" s="78" t="str">
        <f>'lista startowa'!B20</f>
        <v>ORANGE SK</v>
      </c>
      <c r="E290" s="78" t="str">
        <f>'lista startowa'!B24</f>
        <v>ORANGE LA</v>
      </c>
      <c r="F290" s="107">
        <v>42702</v>
      </c>
      <c r="G290" s="76" t="s">
        <v>112</v>
      </c>
      <c r="H290" s="76" t="s">
        <v>116</v>
      </c>
      <c r="I290" s="75"/>
      <c r="J290" s="75" t="s">
        <v>110</v>
      </c>
      <c r="K290" s="75"/>
      <c r="L290" s="75"/>
      <c r="M290" s="75" t="s">
        <v>110</v>
      </c>
      <c r="N290" s="75"/>
      <c r="O290" s="75"/>
      <c r="P290" s="75" t="s">
        <v>110</v>
      </c>
      <c r="Q290" s="74"/>
      <c r="U290" s="62" t="str">
        <f t="shared" si="8"/>
        <v/>
      </c>
      <c r="V290" s="224" t="str">
        <f t="shared" si="9"/>
        <v/>
      </c>
    </row>
    <row r="291" spans="1:22" ht="12.95" customHeight="1" x14ac:dyDescent="0.2">
      <c r="A291" s="81">
        <v>23</v>
      </c>
      <c r="B291" s="80">
        <v>290</v>
      </c>
      <c r="C291" s="79" t="s">
        <v>113</v>
      </c>
      <c r="D291" s="78" t="str">
        <f>'lista startowa'!B19</f>
        <v>TENTEGOTEN</v>
      </c>
      <c r="E291" s="78" t="str">
        <f>'lista startowa'!B25</f>
        <v>PAULGREKO</v>
      </c>
      <c r="F291" s="107">
        <v>42702</v>
      </c>
      <c r="G291" s="76" t="s">
        <v>115</v>
      </c>
      <c r="H291" s="76" t="s">
        <v>116</v>
      </c>
      <c r="I291" s="75"/>
      <c r="J291" s="75" t="s">
        <v>110</v>
      </c>
      <c r="K291" s="75"/>
      <c r="L291" s="75"/>
      <c r="M291" s="75" t="s">
        <v>110</v>
      </c>
      <c r="N291" s="75"/>
      <c r="O291" s="75"/>
      <c r="P291" s="75" t="s">
        <v>110</v>
      </c>
      <c r="Q291" s="74"/>
      <c r="U291" s="62" t="str">
        <f t="shared" si="8"/>
        <v/>
      </c>
      <c r="V291" s="224" t="str">
        <f t="shared" si="9"/>
        <v/>
      </c>
    </row>
    <row r="292" spans="1:22" ht="12.95" customHeight="1" x14ac:dyDescent="0.2">
      <c r="A292" s="81">
        <v>23</v>
      </c>
      <c r="B292" s="80">
        <v>291</v>
      </c>
      <c r="C292" s="79" t="s">
        <v>113</v>
      </c>
      <c r="D292" s="78" t="str">
        <f>'lista startowa'!B18</f>
        <v>JAD</v>
      </c>
      <c r="E292" s="78" t="str">
        <f>'lista startowa'!B3</f>
        <v>PĄCZUSIE</v>
      </c>
      <c r="F292" s="107">
        <v>42702</v>
      </c>
      <c r="G292" s="76" t="s">
        <v>115</v>
      </c>
      <c r="H292" s="76" t="s">
        <v>116</v>
      </c>
      <c r="I292" s="75"/>
      <c r="J292" s="75" t="s">
        <v>110</v>
      </c>
      <c r="K292" s="75"/>
      <c r="L292" s="75"/>
      <c r="M292" s="75" t="s">
        <v>110</v>
      </c>
      <c r="N292" s="75"/>
      <c r="O292" s="75"/>
      <c r="P292" s="75" t="s">
        <v>110</v>
      </c>
      <c r="Q292" s="74"/>
      <c r="U292" s="62" t="str">
        <f t="shared" si="8"/>
        <v/>
      </c>
      <c r="V292" s="224" t="str">
        <f t="shared" si="9"/>
        <v/>
      </c>
    </row>
    <row r="293" spans="1:22" ht="12.95" customHeight="1" x14ac:dyDescent="0.2">
      <c r="A293" s="81">
        <v>23</v>
      </c>
      <c r="B293" s="80">
        <v>292</v>
      </c>
      <c r="C293" s="79" t="s">
        <v>113</v>
      </c>
      <c r="D293" s="78" t="str">
        <f>'lista startowa'!B17</f>
        <v>ŁOSIE</v>
      </c>
      <c r="E293" s="78" t="str">
        <f>'lista startowa'!B4</f>
        <v>SEBADAR</v>
      </c>
      <c r="F293" s="107">
        <v>42702</v>
      </c>
      <c r="G293" s="76" t="s">
        <v>115</v>
      </c>
      <c r="H293" s="76" t="s">
        <v>116</v>
      </c>
      <c r="I293" s="75"/>
      <c r="J293" s="75" t="s">
        <v>110</v>
      </c>
      <c r="K293" s="75"/>
      <c r="L293" s="75"/>
      <c r="M293" s="75" t="s">
        <v>110</v>
      </c>
      <c r="N293" s="75"/>
      <c r="O293" s="75"/>
      <c r="P293" s="75" t="s">
        <v>110</v>
      </c>
      <c r="Q293" s="74"/>
      <c r="U293" s="62" t="str">
        <f t="shared" si="8"/>
        <v/>
      </c>
      <c r="V293" s="224" t="str">
        <f t="shared" si="9"/>
        <v/>
      </c>
    </row>
    <row r="294" spans="1:22" ht="12.95" customHeight="1" x14ac:dyDescent="0.2">
      <c r="A294" s="81">
        <v>23</v>
      </c>
      <c r="B294" s="80">
        <v>293</v>
      </c>
      <c r="C294" s="79" t="s">
        <v>113</v>
      </c>
      <c r="D294" s="78" t="str">
        <f>'lista startowa'!B16</f>
        <v>RODZINKA</v>
      </c>
      <c r="E294" s="78" t="str">
        <f>'lista startowa'!B5</f>
        <v>BEMAR</v>
      </c>
      <c r="F294" s="107">
        <v>42703</v>
      </c>
      <c r="G294" s="76" t="s">
        <v>112</v>
      </c>
      <c r="H294" s="76" t="s">
        <v>114</v>
      </c>
      <c r="I294" s="75"/>
      <c r="J294" s="75" t="s">
        <v>110</v>
      </c>
      <c r="K294" s="75"/>
      <c r="L294" s="75"/>
      <c r="M294" s="75" t="s">
        <v>110</v>
      </c>
      <c r="N294" s="75"/>
      <c r="O294" s="75"/>
      <c r="P294" s="75" t="s">
        <v>110</v>
      </c>
      <c r="Q294" s="74"/>
      <c r="U294" s="62" t="str">
        <f t="shared" si="8"/>
        <v/>
      </c>
      <c r="V294" s="224" t="str">
        <f t="shared" si="9"/>
        <v/>
      </c>
    </row>
    <row r="295" spans="1:22" ht="12.95" customHeight="1" x14ac:dyDescent="0.2">
      <c r="A295" s="81">
        <v>23</v>
      </c>
      <c r="B295" s="80">
        <v>294</v>
      </c>
      <c r="C295" s="79" t="s">
        <v>113</v>
      </c>
      <c r="D295" s="78" t="str">
        <f>'lista startowa'!B15</f>
        <v>TRZYSTU</v>
      </c>
      <c r="E295" s="78" t="str">
        <f>'lista startowa'!B6</f>
        <v>BRACIA</v>
      </c>
      <c r="F295" s="107">
        <v>42703</v>
      </c>
      <c r="G295" s="76" t="s">
        <v>112</v>
      </c>
      <c r="H295" s="76" t="s">
        <v>114</v>
      </c>
      <c r="I295" s="75"/>
      <c r="J295" s="75" t="s">
        <v>110</v>
      </c>
      <c r="K295" s="75"/>
      <c r="L295" s="75"/>
      <c r="M295" s="75" t="s">
        <v>110</v>
      </c>
      <c r="N295" s="75"/>
      <c r="O295" s="75"/>
      <c r="P295" s="75" t="s">
        <v>110</v>
      </c>
      <c r="Q295" s="74"/>
      <c r="U295" s="62" t="str">
        <f t="shared" si="8"/>
        <v/>
      </c>
      <c r="V295" s="224" t="str">
        <f t="shared" si="9"/>
        <v/>
      </c>
    </row>
    <row r="296" spans="1:22" ht="12.95" customHeight="1" x14ac:dyDescent="0.2">
      <c r="A296" s="81">
        <v>23</v>
      </c>
      <c r="B296" s="80">
        <v>295</v>
      </c>
      <c r="C296" s="79" t="s">
        <v>113</v>
      </c>
      <c r="D296" s="78" t="str">
        <f>'lista startowa'!B14</f>
        <v>WIR</v>
      </c>
      <c r="E296" s="78" t="str">
        <f>'lista startowa'!B7</f>
        <v>DOMINO</v>
      </c>
      <c r="F296" s="107">
        <v>42703</v>
      </c>
      <c r="G296" s="76" t="s">
        <v>112</v>
      </c>
      <c r="H296" s="76" t="s">
        <v>114</v>
      </c>
      <c r="I296" s="75"/>
      <c r="J296" s="75" t="s">
        <v>110</v>
      </c>
      <c r="K296" s="75"/>
      <c r="L296" s="75"/>
      <c r="M296" s="75" t="s">
        <v>110</v>
      </c>
      <c r="N296" s="75"/>
      <c r="O296" s="75"/>
      <c r="P296" s="75" t="s">
        <v>110</v>
      </c>
      <c r="Q296" s="74"/>
      <c r="U296" s="62" t="str">
        <f t="shared" si="8"/>
        <v/>
      </c>
      <c r="V296" s="224" t="str">
        <f t="shared" si="9"/>
        <v/>
      </c>
    </row>
    <row r="297" spans="1:22" ht="12.95" customHeight="1" x14ac:dyDescent="0.2">
      <c r="A297" s="81">
        <v>23</v>
      </c>
      <c r="B297" s="80">
        <v>296</v>
      </c>
      <c r="C297" s="79" t="s">
        <v>113</v>
      </c>
      <c r="D297" s="78" t="str">
        <f>'lista startowa'!B27</f>
        <v>WOLNY LOS</v>
      </c>
      <c r="E297" s="78" t="str">
        <f>'lista startowa'!B8</f>
        <v>FIERY TITANS</v>
      </c>
      <c r="F297" s="107">
        <v>42703</v>
      </c>
      <c r="G297" s="76" t="s">
        <v>115</v>
      </c>
      <c r="H297" s="76" t="s">
        <v>114</v>
      </c>
      <c r="I297" s="75"/>
      <c r="J297" s="75" t="s">
        <v>110</v>
      </c>
      <c r="K297" s="75"/>
      <c r="L297" s="75"/>
      <c r="M297" s="75" t="s">
        <v>110</v>
      </c>
      <c r="N297" s="75"/>
      <c r="O297" s="75"/>
      <c r="P297" s="75" t="s">
        <v>110</v>
      </c>
      <c r="Q297" s="74"/>
      <c r="U297" s="62" t="str">
        <f t="shared" si="8"/>
        <v/>
      </c>
      <c r="V297" s="224" t="str">
        <f t="shared" si="9"/>
        <v/>
      </c>
    </row>
    <row r="298" spans="1:22" ht="12.95" customHeight="1" x14ac:dyDescent="0.2">
      <c r="A298" s="81">
        <v>23</v>
      </c>
      <c r="B298" s="80">
        <v>297</v>
      </c>
      <c r="C298" s="79" t="s">
        <v>113</v>
      </c>
      <c r="D298" s="78" t="str">
        <f>'lista startowa'!B26</f>
        <v>ADO</v>
      </c>
      <c r="E298" s="78" t="str">
        <f>'lista startowa'!B9</f>
        <v>ENGLISH PERFECT</v>
      </c>
      <c r="F298" s="107">
        <v>42703</v>
      </c>
      <c r="G298" s="76" t="s">
        <v>115</v>
      </c>
      <c r="H298" s="76" t="s">
        <v>114</v>
      </c>
      <c r="I298" s="75"/>
      <c r="J298" s="75" t="s">
        <v>110</v>
      </c>
      <c r="K298" s="75"/>
      <c r="L298" s="75"/>
      <c r="M298" s="75" t="s">
        <v>110</v>
      </c>
      <c r="N298" s="75"/>
      <c r="O298" s="75"/>
      <c r="P298" s="75" t="s">
        <v>110</v>
      </c>
      <c r="Q298" s="74"/>
      <c r="U298" s="62" t="str">
        <f t="shared" si="8"/>
        <v/>
      </c>
      <c r="V298" s="224" t="str">
        <f t="shared" si="9"/>
        <v/>
      </c>
    </row>
    <row r="299" spans="1:22" ht="12.95" customHeight="1" x14ac:dyDescent="0.2">
      <c r="A299" s="81">
        <v>23</v>
      </c>
      <c r="B299" s="80">
        <v>298</v>
      </c>
      <c r="C299" s="79" t="s">
        <v>113</v>
      </c>
      <c r="D299" s="78" t="str">
        <f>'lista startowa'!B13</f>
        <v>SOWGR</v>
      </c>
      <c r="E299" s="78" t="str">
        <f>'lista startowa'!B10</f>
        <v>KRZYNO1</v>
      </c>
      <c r="F299" s="107">
        <v>42703</v>
      </c>
      <c r="G299" s="76" t="s">
        <v>115</v>
      </c>
      <c r="H299" s="76" t="s">
        <v>114</v>
      </c>
      <c r="I299" s="75"/>
      <c r="J299" s="75" t="s">
        <v>110</v>
      </c>
      <c r="K299" s="75"/>
      <c r="L299" s="75"/>
      <c r="M299" s="75" t="s">
        <v>110</v>
      </c>
      <c r="N299" s="75"/>
      <c r="O299" s="75"/>
      <c r="P299" s="75" t="s">
        <v>110</v>
      </c>
      <c r="Q299" s="74"/>
      <c r="U299" s="62" t="str">
        <f t="shared" si="8"/>
        <v/>
      </c>
      <c r="V299" s="224" t="str">
        <f t="shared" si="9"/>
        <v/>
      </c>
    </row>
    <row r="300" spans="1:22" ht="12.95" customHeight="1" thickBot="1" x14ac:dyDescent="0.25">
      <c r="A300" s="106">
        <v>23</v>
      </c>
      <c r="B300" s="105">
        <v>299</v>
      </c>
      <c r="C300" s="104" t="s">
        <v>117</v>
      </c>
      <c r="D300" s="103" t="str">
        <f>'lista startowa'!B12</f>
        <v>ONA I ON</v>
      </c>
      <c r="E300" s="103" t="str">
        <f>'lista startowa'!B11</f>
        <v>BAUERS</v>
      </c>
      <c r="F300" s="102">
        <v>42704</v>
      </c>
      <c r="G300" s="101" t="s">
        <v>112</v>
      </c>
      <c r="H300" s="101" t="s">
        <v>111</v>
      </c>
      <c r="I300" s="100">
        <v>0</v>
      </c>
      <c r="J300" s="100" t="s">
        <v>110</v>
      </c>
      <c r="K300" s="100">
        <v>2</v>
      </c>
      <c r="L300" s="100">
        <v>8</v>
      </c>
      <c r="M300" s="100" t="s">
        <v>110</v>
      </c>
      <c r="N300" s="100">
        <v>10</v>
      </c>
      <c r="O300" s="100">
        <v>1175</v>
      </c>
      <c r="P300" s="100" t="s">
        <v>110</v>
      </c>
      <c r="Q300" s="99">
        <v>1284</v>
      </c>
      <c r="U300" s="62" t="str">
        <f t="shared" si="8"/>
        <v/>
      </c>
      <c r="V300" s="224" t="str">
        <f t="shared" si="9"/>
        <v/>
      </c>
    </row>
    <row r="301" spans="1:22" ht="12.95" customHeight="1" x14ac:dyDescent="0.2">
      <c r="A301" s="98">
        <v>24</v>
      </c>
      <c r="B301" s="97">
        <v>300</v>
      </c>
      <c r="C301" s="87" t="s">
        <v>113</v>
      </c>
      <c r="D301" s="86" t="str">
        <f>'lista startowa'!B2</f>
        <v>AMATORZY</v>
      </c>
      <c r="E301" s="86" t="str">
        <f>'lista startowa'!B23</f>
        <v>RENOX</v>
      </c>
      <c r="F301" s="85">
        <v>42716</v>
      </c>
      <c r="G301" s="84" t="s">
        <v>112</v>
      </c>
      <c r="H301" s="84" t="s">
        <v>116</v>
      </c>
      <c r="I301" s="83"/>
      <c r="J301" s="83" t="s">
        <v>110</v>
      </c>
      <c r="K301" s="83"/>
      <c r="L301" s="83"/>
      <c r="M301" s="83" t="s">
        <v>110</v>
      </c>
      <c r="N301" s="83"/>
      <c r="O301" s="83"/>
      <c r="P301" s="83" t="s">
        <v>110</v>
      </c>
      <c r="Q301" s="82"/>
      <c r="U301" s="62" t="str">
        <f t="shared" si="8"/>
        <v/>
      </c>
      <c r="V301" s="224" t="str">
        <f t="shared" si="9"/>
        <v/>
      </c>
    </row>
    <row r="302" spans="1:22" ht="12.95" customHeight="1" x14ac:dyDescent="0.2">
      <c r="A302" s="96">
        <v>24</v>
      </c>
      <c r="B302" s="80">
        <v>301</v>
      </c>
      <c r="C302" s="79" t="s">
        <v>113</v>
      </c>
      <c r="D302" s="78" t="str">
        <f>'lista startowa'!B22</f>
        <v>ORANGE DP</v>
      </c>
      <c r="E302" s="78" t="str">
        <f>'lista startowa'!B24</f>
        <v>ORANGE LA</v>
      </c>
      <c r="F302" s="77">
        <v>42716</v>
      </c>
      <c r="G302" s="76" t="s">
        <v>112</v>
      </c>
      <c r="H302" s="76" t="s">
        <v>116</v>
      </c>
      <c r="I302" s="75"/>
      <c r="J302" s="75" t="s">
        <v>110</v>
      </c>
      <c r="K302" s="75"/>
      <c r="L302" s="75"/>
      <c r="M302" s="75" t="s">
        <v>110</v>
      </c>
      <c r="N302" s="75"/>
      <c r="O302" s="75"/>
      <c r="P302" s="75" t="s">
        <v>110</v>
      </c>
      <c r="Q302" s="74"/>
      <c r="U302" s="62" t="str">
        <f t="shared" si="8"/>
        <v/>
      </c>
      <c r="V302" s="224" t="str">
        <f t="shared" si="9"/>
        <v/>
      </c>
    </row>
    <row r="303" spans="1:22" ht="12.95" customHeight="1" x14ac:dyDescent="0.2">
      <c r="A303" s="96">
        <v>24</v>
      </c>
      <c r="B303" s="80">
        <v>302</v>
      </c>
      <c r="C303" s="79" t="s">
        <v>113</v>
      </c>
      <c r="D303" s="78" t="str">
        <f>'lista startowa'!B21</f>
        <v>NOWI</v>
      </c>
      <c r="E303" s="78" t="str">
        <f>'lista startowa'!B25</f>
        <v>PAULGREKO</v>
      </c>
      <c r="F303" s="77">
        <v>42716</v>
      </c>
      <c r="G303" s="76" t="s">
        <v>112</v>
      </c>
      <c r="H303" s="76" t="s">
        <v>116</v>
      </c>
      <c r="I303" s="75"/>
      <c r="J303" s="75" t="s">
        <v>110</v>
      </c>
      <c r="K303" s="75"/>
      <c r="L303" s="75"/>
      <c r="M303" s="75" t="s">
        <v>110</v>
      </c>
      <c r="N303" s="75"/>
      <c r="O303" s="75"/>
      <c r="P303" s="75" t="s">
        <v>110</v>
      </c>
      <c r="Q303" s="74"/>
      <c r="U303" s="62" t="str">
        <f t="shared" si="8"/>
        <v/>
      </c>
      <c r="V303" s="224" t="str">
        <f t="shared" si="9"/>
        <v/>
      </c>
    </row>
    <row r="304" spans="1:22" ht="12.95" customHeight="1" x14ac:dyDescent="0.2">
      <c r="A304" s="96">
        <v>24</v>
      </c>
      <c r="B304" s="80">
        <v>303</v>
      </c>
      <c r="C304" s="79" t="s">
        <v>113</v>
      </c>
      <c r="D304" s="78" t="str">
        <f>'lista startowa'!B20</f>
        <v>ORANGE SK</v>
      </c>
      <c r="E304" s="78" t="str">
        <f>'lista startowa'!B3</f>
        <v>PĄCZUSIE</v>
      </c>
      <c r="F304" s="77">
        <v>42716</v>
      </c>
      <c r="G304" s="76" t="s">
        <v>115</v>
      </c>
      <c r="H304" s="76" t="s">
        <v>116</v>
      </c>
      <c r="I304" s="75"/>
      <c r="J304" s="75" t="s">
        <v>110</v>
      </c>
      <c r="K304" s="75"/>
      <c r="L304" s="75"/>
      <c r="M304" s="75" t="s">
        <v>110</v>
      </c>
      <c r="N304" s="75"/>
      <c r="O304" s="75"/>
      <c r="P304" s="75" t="s">
        <v>110</v>
      </c>
      <c r="Q304" s="74"/>
      <c r="U304" s="62" t="str">
        <f t="shared" si="8"/>
        <v/>
      </c>
      <c r="V304" s="224" t="str">
        <f t="shared" si="9"/>
        <v/>
      </c>
    </row>
    <row r="305" spans="1:22" ht="12.95" customHeight="1" x14ac:dyDescent="0.2">
      <c r="A305" s="96">
        <v>24</v>
      </c>
      <c r="B305" s="80">
        <v>304</v>
      </c>
      <c r="C305" s="79" t="s">
        <v>113</v>
      </c>
      <c r="D305" s="78" t="str">
        <f>'lista startowa'!B19</f>
        <v>TENTEGOTEN</v>
      </c>
      <c r="E305" s="78" t="str">
        <f>'lista startowa'!B4</f>
        <v>SEBADAR</v>
      </c>
      <c r="F305" s="77">
        <v>42716</v>
      </c>
      <c r="G305" s="76" t="s">
        <v>115</v>
      </c>
      <c r="H305" s="76" t="s">
        <v>116</v>
      </c>
      <c r="I305" s="75"/>
      <c r="J305" s="75" t="s">
        <v>110</v>
      </c>
      <c r="K305" s="75"/>
      <c r="L305" s="75"/>
      <c r="M305" s="75" t="s">
        <v>110</v>
      </c>
      <c r="N305" s="75"/>
      <c r="O305" s="75"/>
      <c r="P305" s="75" t="s">
        <v>110</v>
      </c>
      <c r="Q305" s="74"/>
      <c r="U305" s="62" t="str">
        <f t="shared" si="8"/>
        <v/>
      </c>
      <c r="V305" s="224" t="str">
        <f t="shared" si="9"/>
        <v/>
      </c>
    </row>
    <row r="306" spans="1:22" ht="12.95" customHeight="1" x14ac:dyDescent="0.2">
      <c r="A306" s="96">
        <v>24</v>
      </c>
      <c r="B306" s="80">
        <v>305</v>
      </c>
      <c r="C306" s="79" t="s">
        <v>113</v>
      </c>
      <c r="D306" s="78" t="str">
        <f>'lista startowa'!B18</f>
        <v>JAD</v>
      </c>
      <c r="E306" s="78" t="str">
        <f>'lista startowa'!B5</f>
        <v>BEMAR</v>
      </c>
      <c r="F306" s="77">
        <v>42716</v>
      </c>
      <c r="G306" s="76" t="s">
        <v>115</v>
      </c>
      <c r="H306" s="76" t="s">
        <v>116</v>
      </c>
      <c r="I306" s="75"/>
      <c r="J306" s="75" t="s">
        <v>110</v>
      </c>
      <c r="K306" s="75"/>
      <c r="L306" s="75"/>
      <c r="M306" s="75" t="s">
        <v>110</v>
      </c>
      <c r="N306" s="75"/>
      <c r="O306" s="75"/>
      <c r="P306" s="75" t="s">
        <v>110</v>
      </c>
      <c r="Q306" s="74"/>
      <c r="U306" s="62" t="str">
        <f t="shared" si="8"/>
        <v/>
      </c>
      <c r="V306" s="224" t="str">
        <f t="shared" si="9"/>
        <v/>
      </c>
    </row>
    <row r="307" spans="1:22" ht="12.95" customHeight="1" x14ac:dyDescent="0.2">
      <c r="A307" s="96">
        <v>24</v>
      </c>
      <c r="B307" s="80">
        <v>306</v>
      </c>
      <c r="C307" s="79" t="s">
        <v>113</v>
      </c>
      <c r="D307" s="78" t="str">
        <f>'lista startowa'!B17</f>
        <v>ŁOSIE</v>
      </c>
      <c r="E307" s="78" t="str">
        <f>'lista startowa'!B6</f>
        <v>BRACIA</v>
      </c>
      <c r="F307" s="77">
        <v>42717</v>
      </c>
      <c r="G307" s="76" t="s">
        <v>112</v>
      </c>
      <c r="H307" s="76" t="s">
        <v>114</v>
      </c>
      <c r="I307" s="75"/>
      <c r="J307" s="75" t="s">
        <v>110</v>
      </c>
      <c r="K307" s="75"/>
      <c r="L307" s="75"/>
      <c r="M307" s="75" t="s">
        <v>110</v>
      </c>
      <c r="N307" s="75"/>
      <c r="O307" s="75"/>
      <c r="P307" s="75" t="s">
        <v>110</v>
      </c>
      <c r="Q307" s="74"/>
      <c r="U307" s="62" t="str">
        <f t="shared" si="8"/>
        <v/>
      </c>
      <c r="V307" s="224" t="str">
        <f t="shared" si="9"/>
        <v/>
      </c>
    </row>
    <row r="308" spans="1:22" ht="12.95" customHeight="1" x14ac:dyDescent="0.2">
      <c r="A308" s="96">
        <v>24</v>
      </c>
      <c r="B308" s="80">
        <v>307</v>
      </c>
      <c r="C308" s="79" t="s">
        <v>113</v>
      </c>
      <c r="D308" s="78" t="str">
        <f>'lista startowa'!B16</f>
        <v>RODZINKA</v>
      </c>
      <c r="E308" s="78" t="str">
        <f>'lista startowa'!B7</f>
        <v>DOMINO</v>
      </c>
      <c r="F308" s="77">
        <v>42717</v>
      </c>
      <c r="G308" s="76" t="s">
        <v>112</v>
      </c>
      <c r="H308" s="76" t="s">
        <v>114</v>
      </c>
      <c r="I308" s="75"/>
      <c r="J308" s="75" t="s">
        <v>110</v>
      </c>
      <c r="K308" s="75"/>
      <c r="L308" s="75"/>
      <c r="M308" s="75" t="s">
        <v>110</v>
      </c>
      <c r="N308" s="75"/>
      <c r="O308" s="75"/>
      <c r="P308" s="75" t="s">
        <v>110</v>
      </c>
      <c r="Q308" s="74"/>
      <c r="U308" s="62" t="str">
        <f t="shared" si="8"/>
        <v/>
      </c>
      <c r="V308" s="224" t="str">
        <f t="shared" si="9"/>
        <v/>
      </c>
    </row>
    <row r="309" spans="1:22" ht="12.95" customHeight="1" x14ac:dyDescent="0.2">
      <c r="A309" s="96">
        <v>24</v>
      </c>
      <c r="B309" s="80">
        <v>308</v>
      </c>
      <c r="C309" s="79" t="s">
        <v>113</v>
      </c>
      <c r="D309" s="78" t="str">
        <f>'lista startowa'!B15</f>
        <v>TRZYSTU</v>
      </c>
      <c r="E309" s="78" t="str">
        <f>'lista startowa'!B8</f>
        <v>FIERY TITANS</v>
      </c>
      <c r="F309" s="77">
        <v>42717</v>
      </c>
      <c r="G309" s="76" t="s">
        <v>112</v>
      </c>
      <c r="H309" s="76" t="s">
        <v>114</v>
      </c>
      <c r="I309" s="75"/>
      <c r="J309" s="75" t="s">
        <v>110</v>
      </c>
      <c r="K309" s="75"/>
      <c r="L309" s="75"/>
      <c r="M309" s="75" t="s">
        <v>110</v>
      </c>
      <c r="N309" s="75"/>
      <c r="O309" s="75"/>
      <c r="P309" s="75" t="s">
        <v>110</v>
      </c>
      <c r="Q309" s="74"/>
      <c r="U309" s="62" t="str">
        <f t="shared" si="8"/>
        <v/>
      </c>
      <c r="V309" s="224" t="str">
        <f t="shared" si="9"/>
        <v/>
      </c>
    </row>
    <row r="310" spans="1:22" ht="12.95" customHeight="1" x14ac:dyDescent="0.2">
      <c r="A310" s="96">
        <v>24</v>
      </c>
      <c r="B310" s="80">
        <v>309</v>
      </c>
      <c r="C310" s="79" t="s">
        <v>113</v>
      </c>
      <c r="D310" s="78" t="str">
        <f>'lista startowa'!B14</f>
        <v>WIR</v>
      </c>
      <c r="E310" s="78" t="str">
        <f>'lista startowa'!B9</f>
        <v>ENGLISH PERFECT</v>
      </c>
      <c r="F310" s="77">
        <v>42717</v>
      </c>
      <c r="G310" s="76" t="s">
        <v>115</v>
      </c>
      <c r="H310" s="76" t="s">
        <v>114</v>
      </c>
      <c r="I310" s="75"/>
      <c r="J310" s="75" t="s">
        <v>110</v>
      </c>
      <c r="K310" s="75"/>
      <c r="L310" s="75"/>
      <c r="M310" s="75" t="s">
        <v>110</v>
      </c>
      <c r="N310" s="75"/>
      <c r="O310" s="75"/>
      <c r="P310" s="75" t="s">
        <v>110</v>
      </c>
      <c r="Q310" s="74"/>
      <c r="U310" s="62" t="str">
        <f t="shared" si="8"/>
        <v/>
      </c>
      <c r="V310" s="224" t="str">
        <f t="shared" si="9"/>
        <v/>
      </c>
    </row>
    <row r="311" spans="1:22" ht="12.95" customHeight="1" x14ac:dyDescent="0.2">
      <c r="A311" s="96">
        <v>24</v>
      </c>
      <c r="B311" s="80">
        <v>310</v>
      </c>
      <c r="C311" s="79" t="s">
        <v>113</v>
      </c>
      <c r="D311" s="78" t="str">
        <f>'lista startowa'!B27</f>
        <v>WOLNY LOS</v>
      </c>
      <c r="E311" s="78" t="str">
        <f>'lista startowa'!B10</f>
        <v>KRZYNO1</v>
      </c>
      <c r="F311" s="77">
        <v>42717</v>
      </c>
      <c r="G311" s="76" t="s">
        <v>115</v>
      </c>
      <c r="H311" s="76" t="s">
        <v>114</v>
      </c>
      <c r="I311" s="75"/>
      <c r="J311" s="75" t="s">
        <v>110</v>
      </c>
      <c r="K311" s="75"/>
      <c r="L311" s="75"/>
      <c r="M311" s="75" t="s">
        <v>110</v>
      </c>
      <c r="N311" s="75"/>
      <c r="O311" s="75"/>
      <c r="P311" s="75" t="s">
        <v>110</v>
      </c>
      <c r="Q311" s="74"/>
      <c r="U311" s="62" t="str">
        <f t="shared" si="8"/>
        <v/>
      </c>
      <c r="V311" s="224" t="str">
        <f t="shared" si="9"/>
        <v/>
      </c>
    </row>
    <row r="312" spans="1:22" ht="12.95" customHeight="1" x14ac:dyDescent="0.2">
      <c r="A312" s="96">
        <v>24</v>
      </c>
      <c r="B312" s="80">
        <v>311</v>
      </c>
      <c r="C312" s="79" t="s">
        <v>113</v>
      </c>
      <c r="D312" s="78" t="str">
        <f>'lista startowa'!B26</f>
        <v>ADO</v>
      </c>
      <c r="E312" s="78" t="str">
        <f>'lista startowa'!B11</f>
        <v>BAUERS</v>
      </c>
      <c r="F312" s="77">
        <v>42717</v>
      </c>
      <c r="G312" s="76" t="s">
        <v>115</v>
      </c>
      <c r="H312" s="76" t="s">
        <v>114</v>
      </c>
      <c r="I312" s="75"/>
      <c r="J312" s="75" t="s">
        <v>110</v>
      </c>
      <c r="K312" s="75"/>
      <c r="L312" s="75"/>
      <c r="M312" s="75" t="s">
        <v>110</v>
      </c>
      <c r="N312" s="75"/>
      <c r="O312" s="75"/>
      <c r="P312" s="75" t="s">
        <v>110</v>
      </c>
      <c r="Q312" s="74"/>
      <c r="U312" s="62" t="str">
        <f t="shared" si="8"/>
        <v/>
      </c>
      <c r="V312" s="224" t="str">
        <f t="shared" si="9"/>
        <v/>
      </c>
    </row>
    <row r="313" spans="1:22" ht="12.95" customHeight="1" thickBot="1" x14ac:dyDescent="0.25">
      <c r="A313" s="95">
        <v>24</v>
      </c>
      <c r="B313" s="94">
        <v>312</v>
      </c>
      <c r="C313" s="93" t="s">
        <v>113</v>
      </c>
      <c r="D313" s="92" t="str">
        <f>'lista startowa'!B13</f>
        <v>SOWGR</v>
      </c>
      <c r="E313" s="92" t="str">
        <f>'lista startowa'!B12</f>
        <v>ONA I ON</v>
      </c>
      <c r="F313" s="91">
        <v>42718</v>
      </c>
      <c r="G313" s="90" t="s">
        <v>112</v>
      </c>
      <c r="H313" s="90" t="s">
        <v>111</v>
      </c>
      <c r="I313" s="67"/>
      <c r="J313" s="67" t="s">
        <v>110</v>
      </c>
      <c r="K313" s="67"/>
      <c r="L313" s="67"/>
      <c r="M313" s="67" t="s">
        <v>110</v>
      </c>
      <c r="N313" s="67"/>
      <c r="O313" s="67"/>
      <c r="P313" s="67" t="s">
        <v>110</v>
      </c>
      <c r="Q313" s="66"/>
      <c r="U313" s="62" t="str">
        <f t="shared" si="8"/>
        <v/>
      </c>
      <c r="V313" s="224" t="str">
        <f t="shared" si="9"/>
        <v/>
      </c>
    </row>
    <row r="314" spans="1:22" ht="12.95" customHeight="1" x14ac:dyDescent="0.2">
      <c r="A314" s="89">
        <v>25</v>
      </c>
      <c r="B314" s="88">
        <v>313</v>
      </c>
      <c r="C314" s="87" t="s">
        <v>113</v>
      </c>
      <c r="D314" s="86" t="str">
        <f>'lista startowa'!B2</f>
        <v>AMATORZY</v>
      </c>
      <c r="E314" s="86" t="str">
        <f>'lista startowa'!B24</f>
        <v>ORANGE LA</v>
      </c>
      <c r="F314" s="85">
        <v>42730</v>
      </c>
      <c r="G314" s="84" t="s">
        <v>112</v>
      </c>
      <c r="H314" s="84" t="s">
        <v>116</v>
      </c>
      <c r="I314" s="83"/>
      <c r="J314" s="83" t="s">
        <v>110</v>
      </c>
      <c r="K314" s="83"/>
      <c r="L314" s="83"/>
      <c r="M314" s="83" t="s">
        <v>110</v>
      </c>
      <c r="N314" s="83"/>
      <c r="O314" s="83"/>
      <c r="P314" s="83" t="s">
        <v>110</v>
      </c>
      <c r="Q314" s="82"/>
      <c r="U314" s="62" t="str">
        <f t="shared" si="8"/>
        <v/>
      </c>
      <c r="V314" s="224" t="str">
        <f t="shared" si="9"/>
        <v/>
      </c>
    </row>
    <row r="315" spans="1:22" ht="12.95" customHeight="1" x14ac:dyDescent="0.2">
      <c r="A315" s="81">
        <v>25</v>
      </c>
      <c r="B315" s="80">
        <v>314</v>
      </c>
      <c r="C315" s="79" t="s">
        <v>113</v>
      </c>
      <c r="D315" s="78" t="str">
        <f>'lista startowa'!B23</f>
        <v>RENOX</v>
      </c>
      <c r="E315" s="78" t="str">
        <f>'lista startowa'!B25</f>
        <v>PAULGREKO</v>
      </c>
      <c r="F315" s="77">
        <v>42730</v>
      </c>
      <c r="G315" s="76" t="s">
        <v>112</v>
      </c>
      <c r="H315" s="76" t="s">
        <v>116</v>
      </c>
      <c r="I315" s="75"/>
      <c r="J315" s="75" t="s">
        <v>110</v>
      </c>
      <c r="K315" s="75"/>
      <c r="L315" s="75"/>
      <c r="M315" s="75" t="s">
        <v>110</v>
      </c>
      <c r="N315" s="75"/>
      <c r="O315" s="75"/>
      <c r="P315" s="75" t="s">
        <v>110</v>
      </c>
      <c r="Q315" s="74"/>
      <c r="U315" s="62" t="str">
        <f t="shared" si="8"/>
        <v/>
      </c>
      <c r="V315" s="224" t="str">
        <f t="shared" si="9"/>
        <v/>
      </c>
    </row>
    <row r="316" spans="1:22" ht="12.95" customHeight="1" x14ac:dyDescent="0.2">
      <c r="A316" s="81">
        <v>25</v>
      </c>
      <c r="B316" s="80">
        <v>315</v>
      </c>
      <c r="C316" s="79" t="s">
        <v>113</v>
      </c>
      <c r="D316" s="78" t="str">
        <f>'lista startowa'!B22</f>
        <v>ORANGE DP</v>
      </c>
      <c r="E316" s="78" t="str">
        <f>'lista startowa'!B3</f>
        <v>PĄCZUSIE</v>
      </c>
      <c r="F316" s="77">
        <v>42730</v>
      </c>
      <c r="G316" s="76" t="s">
        <v>112</v>
      </c>
      <c r="H316" s="76" t="s">
        <v>116</v>
      </c>
      <c r="I316" s="75"/>
      <c r="J316" s="75" t="s">
        <v>110</v>
      </c>
      <c r="K316" s="75"/>
      <c r="L316" s="75"/>
      <c r="M316" s="75" t="s">
        <v>110</v>
      </c>
      <c r="N316" s="75"/>
      <c r="O316" s="75"/>
      <c r="P316" s="75" t="s">
        <v>110</v>
      </c>
      <c r="Q316" s="74"/>
      <c r="U316" s="62" t="str">
        <f t="shared" si="8"/>
        <v/>
      </c>
      <c r="V316" s="224" t="str">
        <f t="shared" si="9"/>
        <v/>
      </c>
    </row>
    <row r="317" spans="1:22" ht="12.95" customHeight="1" x14ac:dyDescent="0.2">
      <c r="A317" s="81">
        <v>25</v>
      </c>
      <c r="B317" s="80">
        <v>316</v>
      </c>
      <c r="C317" s="79" t="s">
        <v>113</v>
      </c>
      <c r="D317" s="78" t="str">
        <f>'lista startowa'!B21</f>
        <v>NOWI</v>
      </c>
      <c r="E317" s="78" t="str">
        <f>'lista startowa'!B4</f>
        <v>SEBADAR</v>
      </c>
      <c r="F317" s="77">
        <v>42730</v>
      </c>
      <c r="G317" s="76" t="s">
        <v>115</v>
      </c>
      <c r="H317" s="76" t="s">
        <v>116</v>
      </c>
      <c r="I317" s="75"/>
      <c r="J317" s="75" t="s">
        <v>110</v>
      </c>
      <c r="K317" s="75"/>
      <c r="L317" s="75"/>
      <c r="M317" s="75" t="s">
        <v>110</v>
      </c>
      <c r="N317" s="75"/>
      <c r="O317" s="75"/>
      <c r="P317" s="75" t="s">
        <v>110</v>
      </c>
      <c r="Q317" s="74"/>
      <c r="U317" s="62" t="str">
        <f t="shared" si="8"/>
        <v/>
      </c>
      <c r="V317" s="224" t="str">
        <f t="shared" si="9"/>
        <v/>
      </c>
    </row>
    <row r="318" spans="1:22" ht="12.95" customHeight="1" x14ac:dyDescent="0.2">
      <c r="A318" s="81">
        <v>25</v>
      </c>
      <c r="B318" s="80">
        <v>317</v>
      </c>
      <c r="C318" s="79" t="s">
        <v>113</v>
      </c>
      <c r="D318" s="78" t="str">
        <f>'lista startowa'!B20</f>
        <v>ORANGE SK</v>
      </c>
      <c r="E318" s="78" t="str">
        <f>'lista startowa'!B5</f>
        <v>BEMAR</v>
      </c>
      <c r="F318" s="77">
        <v>42730</v>
      </c>
      <c r="G318" s="76" t="s">
        <v>115</v>
      </c>
      <c r="H318" s="76" t="s">
        <v>116</v>
      </c>
      <c r="I318" s="75"/>
      <c r="J318" s="75" t="s">
        <v>110</v>
      </c>
      <c r="K318" s="75"/>
      <c r="L318" s="75"/>
      <c r="M318" s="75" t="s">
        <v>110</v>
      </c>
      <c r="N318" s="75"/>
      <c r="O318" s="75"/>
      <c r="P318" s="75" t="s">
        <v>110</v>
      </c>
      <c r="Q318" s="74"/>
      <c r="U318" s="62" t="str">
        <f t="shared" si="8"/>
        <v/>
      </c>
      <c r="V318" s="224" t="str">
        <f t="shared" si="9"/>
        <v/>
      </c>
    </row>
    <row r="319" spans="1:22" ht="12.95" customHeight="1" x14ac:dyDescent="0.2">
      <c r="A319" s="81">
        <v>25</v>
      </c>
      <c r="B319" s="80">
        <v>318</v>
      </c>
      <c r="C319" s="79" t="s">
        <v>113</v>
      </c>
      <c r="D319" s="78" t="str">
        <f>'lista startowa'!B19</f>
        <v>TENTEGOTEN</v>
      </c>
      <c r="E319" s="78" t="str">
        <f>'lista startowa'!B6</f>
        <v>BRACIA</v>
      </c>
      <c r="F319" s="77">
        <v>42730</v>
      </c>
      <c r="G319" s="76" t="s">
        <v>115</v>
      </c>
      <c r="H319" s="76" t="s">
        <v>116</v>
      </c>
      <c r="I319" s="75"/>
      <c r="J319" s="75" t="s">
        <v>110</v>
      </c>
      <c r="K319" s="75"/>
      <c r="L319" s="75"/>
      <c r="M319" s="75" t="s">
        <v>110</v>
      </c>
      <c r="N319" s="75"/>
      <c r="O319" s="75"/>
      <c r="P319" s="75" t="s">
        <v>110</v>
      </c>
      <c r="Q319" s="74"/>
      <c r="U319" s="62" t="str">
        <f t="shared" si="8"/>
        <v/>
      </c>
      <c r="V319" s="224" t="str">
        <f t="shared" si="9"/>
        <v/>
      </c>
    </row>
    <row r="320" spans="1:22" ht="12.95" customHeight="1" x14ac:dyDescent="0.2">
      <c r="A320" s="81">
        <v>25</v>
      </c>
      <c r="B320" s="80">
        <v>319</v>
      </c>
      <c r="C320" s="79" t="s">
        <v>113</v>
      </c>
      <c r="D320" s="78" t="str">
        <f>'lista startowa'!B18</f>
        <v>JAD</v>
      </c>
      <c r="E320" s="78" t="str">
        <f>'lista startowa'!B7</f>
        <v>DOMINO</v>
      </c>
      <c r="F320" s="77">
        <v>42731</v>
      </c>
      <c r="G320" s="76" t="s">
        <v>112</v>
      </c>
      <c r="H320" s="76" t="s">
        <v>114</v>
      </c>
      <c r="I320" s="75"/>
      <c r="J320" s="75" t="s">
        <v>110</v>
      </c>
      <c r="K320" s="75"/>
      <c r="L320" s="75"/>
      <c r="M320" s="75" t="s">
        <v>110</v>
      </c>
      <c r="N320" s="75"/>
      <c r="O320" s="75"/>
      <c r="P320" s="75" t="s">
        <v>110</v>
      </c>
      <c r="Q320" s="74"/>
      <c r="U320" s="62" t="str">
        <f t="shared" si="8"/>
        <v/>
      </c>
      <c r="V320" s="224" t="str">
        <f t="shared" si="9"/>
        <v/>
      </c>
    </row>
    <row r="321" spans="1:22" ht="12.95" customHeight="1" x14ac:dyDescent="0.2">
      <c r="A321" s="81">
        <v>25</v>
      </c>
      <c r="B321" s="80">
        <v>320</v>
      </c>
      <c r="C321" s="79" t="s">
        <v>113</v>
      </c>
      <c r="D321" s="78" t="str">
        <f>'lista startowa'!B17</f>
        <v>ŁOSIE</v>
      </c>
      <c r="E321" s="78" t="str">
        <f>'lista startowa'!B8</f>
        <v>FIERY TITANS</v>
      </c>
      <c r="F321" s="77">
        <v>42731</v>
      </c>
      <c r="G321" s="76" t="s">
        <v>112</v>
      </c>
      <c r="H321" s="76" t="s">
        <v>114</v>
      </c>
      <c r="I321" s="75"/>
      <c r="J321" s="75" t="s">
        <v>110</v>
      </c>
      <c r="K321" s="75"/>
      <c r="L321" s="75"/>
      <c r="M321" s="75" t="s">
        <v>110</v>
      </c>
      <c r="N321" s="75"/>
      <c r="O321" s="75"/>
      <c r="P321" s="75" t="s">
        <v>110</v>
      </c>
      <c r="Q321" s="74"/>
      <c r="U321" s="62" t="str">
        <f t="shared" si="8"/>
        <v/>
      </c>
      <c r="V321" s="224" t="str">
        <f t="shared" si="9"/>
        <v/>
      </c>
    </row>
    <row r="322" spans="1:22" ht="12.95" customHeight="1" x14ac:dyDescent="0.2">
      <c r="A322" s="81">
        <v>25</v>
      </c>
      <c r="B322" s="80">
        <v>321</v>
      </c>
      <c r="C322" s="79" t="s">
        <v>113</v>
      </c>
      <c r="D322" s="78" t="str">
        <f>'lista startowa'!B16</f>
        <v>RODZINKA</v>
      </c>
      <c r="E322" s="78" t="str">
        <f>'lista startowa'!B9</f>
        <v>ENGLISH PERFECT</v>
      </c>
      <c r="F322" s="77">
        <v>42731</v>
      </c>
      <c r="G322" s="76" t="s">
        <v>112</v>
      </c>
      <c r="H322" s="76" t="s">
        <v>114</v>
      </c>
      <c r="I322" s="75"/>
      <c r="J322" s="75" t="s">
        <v>110</v>
      </c>
      <c r="K322" s="75"/>
      <c r="L322" s="75"/>
      <c r="M322" s="75" t="s">
        <v>110</v>
      </c>
      <c r="N322" s="75"/>
      <c r="O322" s="75"/>
      <c r="P322" s="75" t="s">
        <v>110</v>
      </c>
      <c r="Q322" s="74"/>
      <c r="U322" s="62" t="str">
        <f t="shared" ref="U322:U326" si="10">IF(D322=V$1,E322,IF(E322=V$1,D322,""))</f>
        <v/>
      </c>
      <c r="V322" s="224" t="str">
        <f t="shared" si="9"/>
        <v/>
      </c>
    </row>
    <row r="323" spans="1:22" ht="12.95" customHeight="1" x14ac:dyDescent="0.2">
      <c r="A323" s="81">
        <v>25</v>
      </c>
      <c r="B323" s="80">
        <v>322</v>
      </c>
      <c r="C323" s="79" t="s">
        <v>113</v>
      </c>
      <c r="D323" s="78" t="str">
        <f>'lista startowa'!B15</f>
        <v>TRZYSTU</v>
      </c>
      <c r="E323" s="78" t="str">
        <f>'lista startowa'!B10</f>
        <v>KRZYNO1</v>
      </c>
      <c r="F323" s="77">
        <v>42731</v>
      </c>
      <c r="G323" s="76" t="s">
        <v>115</v>
      </c>
      <c r="H323" s="76" t="s">
        <v>114</v>
      </c>
      <c r="I323" s="75"/>
      <c r="J323" s="75" t="s">
        <v>110</v>
      </c>
      <c r="K323" s="75"/>
      <c r="L323" s="75"/>
      <c r="M323" s="75" t="s">
        <v>110</v>
      </c>
      <c r="N323" s="75"/>
      <c r="O323" s="75"/>
      <c r="P323" s="75" t="s">
        <v>110</v>
      </c>
      <c r="Q323" s="74"/>
      <c r="U323" s="62" t="str">
        <f t="shared" si="10"/>
        <v/>
      </c>
      <c r="V323" s="224" t="str">
        <f t="shared" si="9"/>
        <v/>
      </c>
    </row>
    <row r="324" spans="1:22" ht="12.95" customHeight="1" x14ac:dyDescent="0.2">
      <c r="A324" s="81">
        <v>25</v>
      </c>
      <c r="B324" s="80">
        <v>323</v>
      </c>
      <c r="C324" s="79" t="s">
        <v>113</v>
      </c>
      <c r="D324" s="78" t="str">
        <f>'lista startowa'!B14</f>
        <v>WIR</v>
      </c>
      <c r="E324" s="78" t="str">
        <f>'lista startowa'!B11</f>
        <v>BAUERS</v>
      </c>
      <c r="F324" s="77">
        <v>42731</v>
      </c>
      <c r="G324" s="76" t="s">
        <v>115</v>
      </c>
      <c r="H324" s="76" t="s">
        <v>114</v>
      </c>
      <c r="I324" s="75"/>
      <c r="J324" s="75" t="s">
        <v>110</v>
      </c>
      <c r="K324" s="75"/>
      <c r="L324" s="75"/>
      <c r="M324" s="75" t="s">
        <v>110</v>
      </c>
      <c r="N324" s="75"/>
      <c r="O324" s="75"/>
      <c r="P324" s="75" t="s">
        <v>110</v>
      </c>
      <c r="Q324" s="74"/>
      <c r="U324" s="62" t="str">
        <f t="shared" si="10"/>
        <v/>
      </c>
      <c r="V324" s="224" t="str">
        <f t="shared" si="9"/>
        <v/>
      </c>
    </row>
    <row r="325" spans="1:22" ht="12.95" customHeight="1" x14ac:dyDescent="0.2">
      <c r="A325" s="81">
        <v>25</v>
      </c>
      <c r="B325" s="80">
        <v>324</v>
      </c>
      <c r="C325" s="79" t="s">
        <v>113</v>
      </c>
      <c r="D325" s="78" t="str">
        <f>'lista startowa'!B27</f>
        <v>WOLNY LOS</v>
      </c>
      <c r="E325" s="78" t="str">
        <f>'lista startowa'!B12</f>
        <v>ONA I ON</v>
      </c>
      <c r="F325" s="77">
        <v>42731</v>
      </c>
      <c r="G325" s="76" t="s">
        <v>115</v>
      </c>
      <c r="H325" s="76" t="s">
        <v>114</v>
      </c>
      <c r="I325" s="75"/>
      <c r="J325" s="75" t="s">
        <v>110</v>
      </c>
      <c r="K325" s="75"/>
      <c r="L325" s="75"/>
      <c r="M325" s="75" t="s">
        <v>110</v>
      </c>
      <c r="N325" s="75"/>
      <c r="O325" s="75"/>
      <c r="P325" s="75" t="s">
        <v>110</v>
      </c>
      <c r="Q325" s="74"/>
      <c r="U325" s="62" t="str">
        <f t="shared" si="10"/>
        <v/>
      </c>
      <c r="V325" s="224" t="str">
        <f t="shared" si="9"/>
        <v/>
      </c>
    </row>
    <row r="326" spans="1:22" ht="12.95" customHeight="1" thickBot="1" x14ac:dyDescent="0.25">
      <c r="A326" s="73">
        <v>25</v>
      </c>
      <c r="B326" s="72">
        <v>325</v>
      </c>
      <c r="C326" s="71" t="s">
        <v>113</v>
      </c>
      <c r="D326" s="70" t="str">
        <f>'lista startowa'!B26</f>
        <v>ADO</v>
      </c>
      <c r="E326" s="70" t="str">
        <f>'lista startowa'!B13</f>
        <v>SOWGR</v>
      </c>
      <c r="F326" s="69">
        <v>42732</v>
      </c>
      <c r="G326" s="68" t="s">
        <v>112</v>
      </c>
      <c r="H326" s="68" t="s">
        <v>111</v>
      </c>
      <c r="I326" s="67"/>
      <c r="J326" s="67" t="s">
        <v>110</v>
      </c>
      <c r="K326" s="67"/>
      <c r="L326" s="67"/>
      <c r="M326" s="67" t="s">
        <v>110</v>
      </c>
      <c r="N326" s="67"/>
      <c r="O326" s="67"/>
      <c r="P326" s="67" t="s">
        <v>110</v>
      </c>
      <c r="Q326" s="66"/>
      <c r="U326" s="62" t="str">
        <f t="shared" si="10"/>
        <v/>
      </c>
      <c r="V326" s="224" t="str">
        <f t="shared" si="9"/>
        <v/>
      </c>
    </row>
    <row r="329" spans="1:22" ht="12.95" customHeight="1" x14ac:dyDescent="0.2">
      <c r="G329" s="62" t="s">
        <v>109</v>
      </c>
    </row>
  </sheetData>
  <autoFilter ref="A1:U329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sortState ref="W2:W27">
    <sortCondition ref="W2"/>
  </sortState>
  <mergeCells count="3">
    <mergeCell ref="I1:K1"/>
    <mergeCell ref="L1:N1"/>
    <mergeCell ref="O1:Q1"/>
  </mergeCells>
  <dataValidations count="1">
    <dataValidation type="list" allowBlank="1" showInputMessage="1" showErrorMessage="1" sqref="V1">
      <formula1>$W$1:$W$27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71"/>
  <sheetViews>
    <sheetView showGridLines="0" topLeftCell="B1" zoomScaleNormal="100" workbookViewId="0">
      <selection activeCell="BL8" sqref="BL8"/>
    </sheetView>
  </sheetViews>
  <sheetFormatPr defaultRowHeight="12" outlineLevelCol="1" x14ac:dyDescent="0.2"/>
  <cols>
    <col min="1" max="1" width="2.28515625" style="29" hidden="1" customWidth="1"/>
    <col min="2" max="2" width="5" style="29" customWidth="1"/>
    <col min="3" max="3" width="3" style="29" bestFit="1" customWidth="1"/>
    <col min="4" max="4" width="26.7109375" style="29" bestFit="1" customWidth="1"/>
    <col min="5" max="5" width="17.7109375" style="29" bestFit="1" customWidth="1"/>
    <col min="6" max="6" width="7.85546875" style="29" bestFit="1" customWidth="1"/>
    <col min="7" max="7" width="4.7109375" style="29" customWidth="1"/>
    <col min="8" max="8" width="8.7109375" style="29" bestFit="1" customWidth="1"/>
    <col min="9" max="9" width="8.140625" style="29" bestFit="1" customWidth="1"/>
    <col min="10" max="11" width="5.85546875" style="29" customWidth="1"/>
    <col min="12" max="12" width="5" style="29" customWidth="1"/>
    <col min="13" max="13" width="3.28515625" style="29" customWidth="1"/>
    <col min="14" max="14" width="3.5703125" style="29" bestFit="1" customWidth="1"/>
    <col min="15" max="18" width="4.7109375" style="29" hidden="1" customWidth="1" outlineLevel="1"/>
    <col min="19" max="19" width="4.7109375" style="29" customWidth="1" collapsed="1"/>
    <col min="20" max="23" width="4.7109375" style="29" hidden="1" customWidth="1" outlineLevel="1"/>
    <col min="24" max="24" width="4.7109375" style="29" customWidth="1" collapsed="1"/>
    <col min="25" max="28" width="4.7109375" style="29" hidden="1" customWidth="1" outlineLevel="1"/>
    <col min="29" max="29" width="4.7109375" style="29" customWidth="1" collapsed="1"/>
    <col min="30" max="33" width="4.7109375" style="29" hidden="1" customWidth="1" outlineLevel="1"/>
    <col min="34" max="34" width="4.7109375" style="29" customWidth="1" collapsed="1"/>
    <col min="35" max="38" width="4.7109375" style="29" hidden="1" customWidth="1" outlineLevel="1"/>
    <col min="39" max="39" width="4.7109375" style="29" customWidth="1" collapsed="1"/>
    <col min="40" max="43" width="4.7109375" style="29" hidden="1" customWidth="1" outlineLevel="1"/>
    <col min="44" max="44" width="4.7109375" style="29" customWidth="1" collapsed="1"/>
    <col min="45" max="48" width="4.7109375" style="29" hidden="1" customWidth="1" outlineLevel="1"/>
    <col min="49" max="49" width="4.7109375" style="29" customWidth="1" collapsed="1"/>
    <col min="50" max="53" width="4.7109375" style="29" hidden="1" customWidth="1" outlineLevel="1"/>
    <col min="54" max="54" width="4.7109375" style="29" customWidth="1" collapsed="1"/>
    <col min="55" max="58" width="4.7109375" style="29" hidden="1" customWidth="1" outlineLevel="1"/>
    <col min="59" max="59" width="4.7109375" style="29" customWidth="1" collapsed="1"/>
    <col min="60" max="63" width="4.7109375" style="29" hidden="1" customWidth="1" outlineLevel="1"/>
    <col min="64" max="64" width="4.7109375" style="29" customWidth="1" collapsed="1"/>
    <col min="65" max="68" width="4.7109375" style="29" hidden="1" customWidth="1" outlineLevel="1"/>
    <col min="69" max="69" width="4.7109375" style="29" customWidth="1" collapsed="1"/>
    <col min="70" max="73" width="4.7109375" style="29" hidden="1" customWidth="1" outlineLevel="1"/>
    <col min="74" max="74" width="4.7109375" style="29" customWidth="1" collapsed="1"/>
    <col min="75" max="78" width="4.7109375" style="29" hidden="1" customWidth="1" outlineLevel="1"/>
    <col min="79" max="79" width="4.7109375" style="29" customWidth="1" collapsed="1"/>
    <col min="80" max="83" width="4.7109375" style="29" hidden="1" customWidth="1" outlineLevel="1"/>
    <col min="84" max="84" width="4.7109375" style="29" customWidth="1" collapsed="1"/>
    <col min="85" max="88" width="4.7109375" style="29" hidden="1" customWidth="1" outlineLevel="1"/>
    <col min="89" max="89" width="4.7109375" style="29" customWidth="1" collapsed="1"/>
    <col min="90" max="93" width="4.7109375" style="29" hidden="1" customWidth="1" outlineLevel="1"/>
    <col min="94" max="94" width="4.7109375" style="29" customWidth="1" collapsed="1"/>
    <col min="95" max="98" width="4.7109375" style="29" hidden="1" customWidth="1" outlineLevel="1"/>
    <col min="99" max="99" width="4.7109375" style="29" customWidth="1" collapsed="1"/>
    <col min="100" max="103" width="4.7109375" style="29" hidden="1" customWidth="1" outlineLevel="1"/>
    <col min="104" max="104" width="4.7109375" style="29" customWidth="1" collapsed="1"/>
    <col min="105" max="108" width="4.7109375" style="29" hidden="1" customWidth="1" outlineLevel="1"/>
    <col min="109" max="109" width="4.7109375" style="29" customWidth="1" collapsed="1"/>
    <col min="110" max="113" width="4.7109375" style="29" hidden="1" customWidth="1" outlineLevel="1"/>
    <col min="114" max="114" width="4.7109375" style="29" customWidth="1" collapsed="1"/>
    <col min="115" max="118" width="4.7109375" style="29" hidden="1" customWidth="1" outlineLevel="1"/>
    <col min="119" max="119" width="4.7109375" style="29" customWidth="1" collapsed="1"/>
    <col min="120" max="123" width="4.7109375" style="29" hidden="1" customWidth="1" outlineLevel="1"/>
    <col min="124" max="124" width="4.7109375" style="29" customWidth="1" collapsed="1"/>
    <col min="125" max="128" width="4.7109375" style="29" hidden="1" customWidth="1" outlineLevel="1"/>
    <col min="129" max="129" width="4.7109375" style="29" customWidth="1" collapsed="1"/>
    <col min="130" max="133" width="4.7109375" style="29" hidden="1" customWidth="1" outlineLevel="1"/>
    <col min="134" max="134" width="4.7109375" style="29" customWidth="1" collapsed="1"/>
    <col min="135" max="138" width="4.7109375" style="29" hidden="1" customWidth="1" outlineLevel="1"/>
    <col min="139" max="139" width="4.7109375" style="29" customWidth="1" collapsed="1"/>
    <col min="140" max="143" width="4.7109375" style="29" hidden="1" customWidth="1" outlineLevel="1"/>
    <col min="144" max="144" width="4.7109375" style="29" customWidth="1" collapsed="1"/>
    <col min="145" max="148" width="4.7109375" style="29" hidden="1" customWidth="1" outlineLevel="1"/>
    <col min="149" max="149" width="4.7109375" style="29" customWidth="1" collapsed="1"/>
    <col min="150" max="153" width="4.7109375" style="29" hidden="1" customWidth="1" outlineLevel="1"/>
    <col min="154" max="154" width="4.7109375" style="29" customWidth="1" collapsed="1"/>
    <col min="155" max="158" width="4.7109375" style="29" hidden="1" customWidth="1" outlineLevel="1"/>
    <col min="159" max="159" width="4.7109375" style="29" customWidth="1" collapsed="1"/>
    <col min="160" max="163" width="4.7109375" style="29" hidden="1" customWidth="1" outlineLevel="1"/>
    <col min="164" max="164" width="4.7109375" style="29" customWidth="1" collapsed="1"/>
    <col min="165" max="16384" width="9.140625" style="29"/>
  </cols>
  <sheetData>
    <row r="1" spans="1:164" s="2" customFormat="1" ht="31.5" customHeight="1" x14ac:dyDescent="0.25">
      <c r="B1" s="240" t="s">
        <v>87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2"/>
      <c r="O1" s="59">
        <v>1</v>
      </c>
      <c r="P1" s="60"/>
      <c r="Q1" s="60"/>
      <c r="R1" s="60"/>
      <c r="S1" s="3"/>
      <c r="T1" s="59">
        <v>2</v>
      </c>
      <c r="U1" s="60"/>
      <c r="V1" s="60"/>
      <c r="W1" s="60"/>
      <c r="X1" s="3"/>
      <c r="Y1" s="59">
        <v>3</v>
      </c>
      <c r="Z1" s="60"/>
      <c r="AA1" s="60"/>
      <c r="AB1" s="60"/>
      <c r="AC1" s="3"/>
      <c r="AD1" s="59">
        <v>4</v>
      </c>
      <c r="AE1" s="60"/>
      <c r="AF1" s="60"/>
      <c r="AG1" s="60"/>
      <c r="AH1" s="3"/>
      <c r="AI1" s="59">
        <v>5</v>
      </c>
      <c r="AJ1" s="60"/>
      <c r="AK1" s="60"/>
      <c r="AL1" s="60"/>
      <c r="AM1" s="3"/>
      <c r="AN1" s="59">
        <v>6</v>
      </c>
      <c r="AO1" s="60"/>
      <c r="AP1" s="60"/>
      <c r="AQ1" s="60"/>
      <c r="AR1" s="3"/>
      <c r="AS1" s="59">
        <v>7</v>
      </c>
      <c r="AT1" s="60"/>
      <c r="AU1" s="60"/>
      <c r="AV1" s="60"/>
      <c r="AW1" s="3"/>
      <c r="AX1" s="59">
        <v>8</v>
      </c>
      <c r="AY1" s="60"/>
      <c r="AZ1" s="60"/>
      <c r="BA1" s="60"/>
      <c r="BB1" s="3"/>
      <c r="BC1" s="59">
        <v>9</v>
      </c>
      <c r="BD1" s="60"/>
      <c r="BE1" s="60"/>
      <c r="BF1" s="60"/>
      <c r="BG1" s="3"/>
      <c r="BH1" s="59">
        <v>10</v>
      </c>
      <c r="BI1" s="60"/>
      <c r="BJ1" s="60"/>
      <c r="BK1" s="60"/>
      <c r="BL1" s="3"/>
      <c r="BM1" s="59">
        <v>11</v>
      </c>
      <c r="BN1" s="60"/>
      <c r="BO1" s="60"/>
      <c r="BP1" s="60"/>
      <c r="BQ1" s="3"/>
      <c r="BR1" s="59">
        <v>12</v>
      </c>
      <c r="BS1" s="60"/>
      <c r="BT1" s="60"/>
      <c r="BU1" s="60"/>
      <c r="BV1" s="3"/>
      <c r="BW1" s="59">
        <v>13</v>
      </c>
      <c r="BX1" s="60"/>
      <c r="BY1" s="60"/>
      <c r="BZ1" s="60"/>
      <c r="CA1" s="3"/>
      <c r="CB1" s="59">
        <v>14</v>
      </c>
      <c r="CC1" s="60"/>
      <c r="CD1" s="60"/>
      <c r="CE1" s="60"/>
      <c r="CF1" s="3"/>
      <c r="CG1" s="59">
        <v>15</v>
      </c>
      <c r="CH1" s="60"/>
      <c r="CI1" s="60"/>
      <c r="CJ1" s="60"/>
      <c r="CK1" s="3"/>
      <c r="CL1" s="59">
        <v>16</v>
      </c>
      <c r="CM1" s="60"/>
      <c r="CN1" s="60"/>
      <c r="CO1" s="60"/>
      <c r="CP1" s="3"/>
      <c r="CQ1" s="59">
        <v>17</v>
      </c>
      <c r="CR1" s="60"/>
      <c r="CS1" s="60"/>
      <c r="CT1" s="60"/>
      <c r="CU1" s="3"/>
      <c r="CV1" s="59">
        <v>18</v>
      </c>
      <c r="CW1" s="60"/>
      <c r="CX1" s="60"/>
      <c r="CY1" s="60"/>
      <c r="CZ1" s="3"/>
      <c r="DA1" s="59">
        <v>19</v>
      </c>
      <c r="DB1" s="60"/>
      <c r="DC1" s="60"/>
      <c r="DD1" s="60"/>
      <c r="DE1" s="3"/>
      <c r="DF1" s="59">
        <v>20</v>
      </c>
      <c r="DG1" s="60"/>
      <c r="DH1" s="60"/>
      <c r="DI1" s="60"/>
      <c r="DJ1" s="3"/>
      <c r="DK1" s="59">
        <v>21</v>
      </c>
      <c r="DL1" s="60"/>
      <c r="DM1" s="60"/>
      <c r="DN1" s="60"/>
      <c r="DO1" s="3"/>
      <c r="DP1" s="59">
        <v>22</v>
      </c>
      <c r="DQ1" s="60"/>
      <c r="DR1" s="60"/>
      <c r="DS1" s="60"/>
      <c r="DT1" s="3"/>
      <c r="DU1" s="59">
        <v>23</v>
      </c>
      <c r="DV1" s="60"/>
      <c r="DW1" s="60"/>
      <c r="DX1" s="60"/>
      <c r="DY1" s="3"/>
      <c r="DZ1" s="59">
        <v>24</v>
      </c>
      <c r="EA1" s="60"/>
      <c r="EB1" s="60"/>
      <c r="EC1" s="60"/>
      <c r="ED1" s="3"/>
      <c r="EE1" s="59">
        <v>25</v>
      </c>
      <c r="EF1" s="60"/>
      <c r="EG1" s="60"/>
      <c r="EH1" s="60"/>
      <c r="EI1" s="3"/>
      <c r="EJ1" s="59">
        <v>26</v>
      </c>
      <c r="EK1" s="60"/>
      <c r="EL1" s="60"/>
      <c r="EM1" s="60"/>
      <c r="EN1" s="3"/>
      <c r="EO1" s="59">
        <v>27</v>
      </c>
      <c r="EP1" s="60"/>
      <c r="EQ1" s="60"/>
      <c r="ER1" s="60"/>
      <c r="ES1" s="3"/>
      <c r="ET1" s="59">
        <v>28</v>
      </c>
      <c r="EU1" s="60"/>
      <c r="EV1" s="60"/>
      <c r="EW1" s="60"/>
      <c r="EX1" s="3"/>
      <c r="EY1" s="59">
        <v>29</v>
      </c>
      <c r="EZ1" s="60"/>
      <c r="FA1" s="60"/>
      <c r="FB1" s="60"/>
      <c r="FC1" s="3"/>
      <c r="FD1" s="59">
        <v>30</v>
      </c>
      <c r="FE1" s="60"/>
      <c r="FF1" s="60"/>
      <c r="FG1" s="60"/>
      <c r="FH1" s="3"/>
    </row>
    <row r="2" spans="1:164" s="1" customFormat="1" ht="11.25" x14ac:dyDescent="0.2">
      <c r="B2" s="4"/>
      <c r="C2" s="5"/>
      <c r="D2" s="61" t="s">
        <v>104</v>
      </c>
      <c r="E2" s="61"/>
      <c r="F2" s="6">
        <f>SUM(H2/G2)</f>
        <v>149.6120283018868</v>
      </c>
      <c r="G2" s="7">
        <f>SUM(G4:G68)</f>
        <v>848</v>
      </c>
      <c r="H2" s="8">
        <f>SUM(H4:H68)</f>
        <v>126871</v>
      </c>
      <c r="I2" s="9">
        <f>SUM(I4:I62)</f>
        <v>52</v>
      </c>
      <c r="J2" s="10">
        <f>MAX(J4:J68)</f>
        <v>240</v>
      </c>
      <c r="K2" s="10">
        <f>IFERROR(SUM(L2/G2)*100,"")</f>
        <v>49.056603773584904</v>
      </c>
      <c r="L2" s="10">
        <f>SUM(L4:L62)</f>
        <v>416</v>
      </c>
      <c r="M2" s="10">
        <f>SUM(M4:M62)</f>
        <v>5</v>
      </c>
      <c r="N2" s="11">
        <f>SUM(N4:N62)</f>
        <v>416</v>
      </c>
      <c r="O2" s="12">
        <f t="shared" ref="O2:Q2" si="0">IFERROR(SUM(O4:O71)/COUNTIF(O4:O71,"&gt;0"),"")</f>
        <v>151.63636363636363</v>
      </c>
      <c r="P2" s="12">
        <f t="shared" si="0"/>
        <v>148.61363636363637</v>
      </c>
      <c r="Q2" s="12">
        <f t="shared" si="0"/>
        <v>147.72727272727272</v>
      </c>
      <c r="R2" s="12">
        <f>IFERROR(SUM(R4:R71)/COUNTIF(R4:R71,"&gt;0"),"")</f>
        <v>145.13636363636363</v>
      </c>
      <c r="S2" s="12">
        <f>IFERROR(SUM(S4:S71)/COUNTIF(S4:S71,"&gt;0"),"")</f>
        <v>593.11363636363637</v>
      </c>
      <c r="T2" s="12">
        <f t="shared" ref="T2:CE2" si="1">IFERROR(SUM(T4:T71)/COUNTIF(T4:T71,"&gt;0"),"")</f>
        <v>146.26829268292684</v>
      </c>
      <c r="U2" s="12">
        <f t="shared" si="1"/>
        <v>144</v>
      </c>
      <c r="V2" s="12">
        <f t="shared" si="1"/>
        <v>151.47499999999999</v>
      </c>
      <c r="W2" s="12">
        <f t="shared" si="1"/>
        <v>149.31578947368422</v>
      </c>
      <c r="X2" s="12">
        <f t="shared" si="1"/>
        <v>562.71428571428567</v>
      </c>
      <c r="Y2" s="12">
        <f t="shared" si="1"/>
        <v>144.28571428571428</v>
      </c>
      <c r="Z2" s="12">
        <f t="shared" si="1"/>
        <v>148.73809523809524</v>
      </c>
      <c r="AA2" s="12">
        <f t="shared" si="1"/>
        <v>151.31578947368422</v>
      </c>
      <c r="AB2" s="12">
        <f t="shared" si="1"/>
        <v>157.39473684210526</v>
      </c>
      <c r="AC2" s="12">
        <f t="shared" si="1"/>
        <v>572.33333333333337</v>
      </c>
      <c r="AD2" s="12">
        <f t="shared" si="1"/>
        <v>140.7560975609756</v>
      </c>
      <c r="AE2" s="12">
        <f t="shared" si="1"/>
        <v>145.8780487804878</v>
      </c>
      <c r="AF2" s="12">
        <f t="shared" si="1"/>
        <v>152</v>
      </c>
      <c r="AG2" s="12">
        <f t="shared" si="1"/>
        <v>148.81578947368422</v>
      </c>
      <c r="AH2" s="12">
        <f t="shared" si="1"/>
        <v>572.85365853658539</v>
      </c>
      <c r="AI2" s="12">
        <f t="shared" si="1"/>
        <v>148.25</v>
      </c>
      <c r="AJ2" s="12">
        <f t="shared" si="1"/>
        <v>152.25</v>
      </c>
      <c r="AK2" s="12">
        <f t="shared" si="1"/>
        <v>155.5</v>
      </c>
      <c r="AL2" s="12">
        <f t="shared" si="1"/>
        <v>164.5</v>
      </c>
      <c r="AM2" s="12">
        <f t="shared" si="1"/>
        <v>620.5</v>
      </c>
      <c r="AN2" s="12">
        <f t="shared" si="1"/>
        <v>171.25</v>
      </c>
      <c r="AO2" s="12">
        <f t="shared" si="1"/>
        <v>145</v>
      </c>
      <c r="AP2" s="12">
        <f t="shared" si="1"/>
        <v>137.5</v>
      </c>
      <c r="AQ2" s="12">
        <f t="shared" si="1"/>
        <v>152.75</v>
      </c>
      <c r="AR2" s="12">
        <f t="shared" si="1"/>
        <v>606.5</v>
      </c>
      <c r="AS2" s="12" t="str">
        <f t="shared" si="1"/>
        <v/>
      </c>
      <c r="AT2" s="12" t="str">
        <f t="shared" si="1"/>
        <v/>
      </c>
      <c r="AU2" s="12" t="str">
        <f t="shared" si="1"/>
        <v/>
      </c>
      <c r="AV2" s="12" t="str">
        <f t="shared" si="1"/>
        <v/>
      </c>
      <c r="AW2" s="12" t="str">
        <f t="shared" si="1"/>
        <v/>
      </c>
      <c r="AX2" s="12">
        <f t="shared" si="1"/>
        <v>144</v>
      </c>
      <c r="AY2" s="12">
        <f t="shared" si="1"/>
        <v>150</v>
      </c>
      <c r="AZ2" s="12">
        <f t="shared" si="1"/>
        <v>152.5</v>
      </c>
      <c r="BA2" s="12">
        <f t="shared" si="1"/>
        <v>137.75</v>
      </c>
      <c r="BB2" s="12">
        <f t="shared" si="1"/>
        <v>584.25</v>
      </c>
      <c r="BC2" s="12">
        <f t="shared" si="1"/>
        <v>134.25</v>
      </c>
      <c r="BD2" s="12">
        <f t="shared" si="1"/>
        <v>154.25</v>
      </c>
      <c r="BE2" s="12">
        <f t="shared" si="1"/>
        <v>132.5</v>
      </c>
      <c r="BF2" s="12">
        <f t="shared" si="1"/>
        <v>131.5</v>
      </c>
      <c r="BG2" s="12">
        <f t="shared" si="1"/>
        <v>552.5</v>
      </c>
      <c r="BH2" s="12" t="str">
        <f t="shared" si="1"/>
        <v/>
      </c>
      <c r="BI2" s="12" t="str">
        <f t="shared" si="1"/>
        <v/>
      </c>
      <c r="BJ2" s="12" t="str">
        <f t="shared" si="1"/>
        <v/>
      </c>
      <c r="BK2" s="12" t="str">
        <f t="shared" si="1"/>
        <v/>
      </c>
      <c r="BL2" s="12" t="str">
        <f t="shared" si="1"/>
        <v/>
      </c>
      <c r="BM2" s="12" t="str">
        <f t="shared" si="1"/>
        <v/>
      </c>
      <c r="BN2" s="12" t="str">
        <f t="shared" si="1"/>
        <v/>
      </c>
      <c r="BO2" s="12" t="str">
        <f t="shared" si="1"/>
        <v/>
      </c>
      <c r="BP2" s="12" t="str">
        <f t="shared" si="1"/>
        <v/>
      </c>
      <c r="BQ2" s="12" t="str">
        <f t="shared" si="1"/>
        <v/>
      </c>
      <c r="BR2" s="12" t="str">
        <f t="shared" si="1"/>
        <v/>
      </c>
      <c r="BS2" s="12" t="str">
        <f t="shared" si="1"/>
        <v/>
      </c>
      <c r="BT2" s="12" t="str">
        <f t="shared" si="1"/>
        <v/>
      </c>
      <c r="BU2" s="12" t="str">
        <f t="shared" si="1"/>
        <v/>
      </c>
      <c r="BV2" s="12" t="str">
        <f t="shared" si="1"/>
        <v/>
      </c>
      <c r="BW2" s="12" t="str">
        <f t="shared" si="1"/>
        <v/>
      </c>
      <c r="BX2" s="12" t="str">
        <f t="shared" si="1"/>
        <v/>
      </c>
      <c r="BY2" s="12" t="str">
        <f t="shared" si="1"/>
        <v/>
      </c>
      <c r="BZ2" s="12" t="str">
        <f t="shared" si="1"/>
        <v/>
      </c>
      <c r="CA2" s="12" t="str">
        <f t="shared" si="1"/>
        <v/>
      </c>
      <c r="CB2" s="12">
        <f t="shared" si="1"/>
        <v>149.35294117647058</v>
      </c>
      <c r="CC2" s="12">
        <f t="shared" si="1"/>
        <v>160.64705882352942</v>
      </c>
      <c r="CD2" s="12">
        <f t="shared" si="1"/>
        <v>162.80000000000001</v>
      </c>
      <c r="CE2" s="12">
        <f t="shared" si="1"/>
        <v>152.80000000000001</v>
      </c>
      <c r="CF2" s="12">
        <f t="shared" ref="CF2:EQ2" si="2">IFERROR(SUM(CF4:CF71)/COUNTIF(CF4:CF71,"&gt;0"),"")</f>
        <v>588.47058823529414</v>
      </c>
      <c r="CG2" s="12">
        <f t="shared" si="2"/>
        <v>160.25</v>
      </c>
      <c r="CH2" s="12">
        <f t="shared" si="2"/>
        <v>173.75</v>
      </c>
      <c r="CI2" s="12">
        <f t="shared" si="2"/>
        <v>181.75</v>
      </c>
      <c r="CJ2" s="12">
        <f t="shared" si="2"/>
        <v>166.25</v>
      </c>
      <c r="CK2" s="12">
        <f t="shared" si="2"/>
        <v>682</v>
      </c>
      <c r="CL2" s="12" t="str">
        <f t="shared" si="2"/>
        <v/>
      </c>
      <c r="CM2" s="12" t="str">
        <f t="shared" si="2"/>
        <v/>
      </c>
      <c r="CN2" s="12" t="str">
        <f t="shared" si="2"/>
        <v/>
      </c>
      <c r="CO2" s="12" t="str">
        <f t="shared" si="2"/>
        <v/>
      </c>
      <c r="CP2" s="12" t="str">
        <f t="shared" si="2"/>
        <v/>
      </c>
      <c r="CQ2" s="12">
        <f t="shared" si="2"/>
        <v>161.25</v>
      </c>
      <c r="CR2" s="12">
        <f t="shared" si="2"/>
        <v>143.75</v>
      </c>
      <c r="CS2" s="12">
        <f t="shared" si="2"/>
        <v>140.75</v>
      </c>
      <c r="CT2" s="12">
        <f t="shared" si="2"/>
        <v>135.75</v>
      </c>
      <c r="CU2" s="12">
        <f t="shared" si="2"/>
        <v>581.5</v>
      </c>
      <c r="CV2" s="12">
        <f t="shared" si="2"/>
        <v>160.25</v>
      </c>
      <c r="CW2" s="12">
        <f t="shared" si="2"/>
        <v>144</v>
      </c>
      <c r="CX2" s="12">
        <f t="shared" si="2"/>
        <v>179.75</v>
      </c>
      <c r="CY2" s="12">
        <f t="shared" si="2"/>
        <v>163.75</v>
      </c>
      <c r="CZ2" s="12">
        <f t="shared" si="2"/>
        <v>647.75</v>
      </c>
      <c r="DA2" s="12" t="str">
        <f t="shared" si="2"/>
        <v/>
      </c>
      <c r="DB2" s="12" t="str">
        <f t="shared" si="2"/>
        <v/>
      </c>
      <c r="DC2" s="12" t="str">
        <f t="shared" si="2"/>
        <v/>
      </c>
      <c r="DD2" s="12" t="str">
        <f t="shared" si="2"/>
        <v/>
      </c>
      <c r="DE2" s="12" t="str">
        <f t="shared" si="2"/>
        <v/>
      </c>
      <c r="DF2" s="12" t="str">
        <f t="shared" si="2"/>
        <v/>
      </c>
      <c r="DG2" s="12" t="str">
        <f t="shared" si="2"/>
        <v/>
      </c>
      <c r="DH2" s="12" t="str">
        <f t="shared" si="2"/>
        <v/>
      </c>
      <c r="DI2" s="12" t="str">
        <f t="shared" si="2"/>
        <v/>
      </c>
      <c r="DJ2" s="12" t="str">
        <f t="shared" si="2"/>
        <v/>
      </c>
      <c r="DK2" s="12" t="str">
        <f t="shared" si="2"/>
        <v/>
      </c>
      <c r="DL2" s="12" t="str">
        <f t="shared" si="2"/>
        <v/>
      </c>
      <c r="DM2" s="12" t="str">
        <f t="shared" si="2"/>
        <v/>
      </c>
      <c r="DN2" s="12" t="str">
        <f t="shared" si="2"/>
        <v/>
      </c>
      <c r="DO2" s="12" t="str">
        <f t="shared" si="2"/>
        <v/>
      </c>
      <c r="DP2" s="12" t="str">
        <f t="shared" si="2"/>
        <v/>
      </c>
      <c r="DQ2" s="12" t="str">
        <f t="shared" si="2"/>
        <v/>
      </c>
      <c r="DR2" s="12" t="str">
        <f t="shared" si="2"/>
        <v/>
      </c>
      <c r="DS2" s="12" t="str">
        <f t="shared" si="2"/>
        <v/>
      </c>
      <c r="DT2" s="12" t="str">
        <f t="shared" si="2"/>
        <v/>
      </c>
      <c r="DU2" s="12">
        <f t="shared" si="2"/>
        <v>161.5</v>
      </c>
      <c r="DV2" s="12">
        <f t="shared" si="2"/>
        <v>158.25</v>
      </c>
      <c r="DW2" s="12">
        <f t="shared" si="2"/>
        <v>139.75</v>
      </c>
      <c r="DX2" s="12">
        <f t="shared" si="2"/>
        <v>155.25</v>
      </c>
      <c r="DY2" s="12">
        <f t="shared" si="2"/>
        <v>614.75</v>
      </c>
      <c r="DZ2" s="12" t="str">
        <f t="shared" si="2"/>
        <v/>
      </c>
      <c r="EA2" s="12" t="str">
        <f t="shared" si="2"/>
        <v/>
      </c>
      <c r="EB2" s="12" t="str">
        <f t="shared" si="2"/>
        <v/>
      </c>
      <c r="EC2" s="12" t="str">
        <f t="shared" si="2"/>
        <v/>
      </c>
      <c r="ED2" s="12" t="str">
        <f t="shared" si="2"/>
        <v/>
      </c>
      <c r="EE2" s="12" t="str">
        <f t="shared" si="2"/>
        <v/>
      </c>
      <c r="EF2" s="12" t="str">
        <f t="shared" si="2"/>
        <v/>
      </c>
      <c r="EG2" s="12" t="str">
        <f t="shared" si="2"/>
        <v/>
      </c>
      <c r="EH2" s="12" t="str">
        <f t="shared" si="2"/>
        <v/>
      </c>
      <c r="EI2" s="12" t="str">
        <f t="shared" si="2"/>
        <v/>
      </c>
      <c r="EJ2" s="12" t="str">
        <f t="shared" si="2"/>
        <v/>
      </c>
      <c r="EK2" s="12" t="str">
        <f t="shared" si="2"/>
        <v/>
      </c>
      <c r="EL2" s="12" t="str">
        <f t="shared" si="2"/>
        <v/>
      </c>
      <c r="EM2" s="12" t="str">
        <f t="shared" si="2"/>
        <v/>
      </c>
      <c r="EN2" s="12" t="str">
        <f t="shared" si="2"/>
        <v/>
      </c>
      <c r="EO2" s="12" t="str">
        <f t="shared" si="2"/>
        <v/>
      </c>
      <c r="EP2" s="12" t="str">
        <f t="shared" si="2"/>
        <v/>
      </c>
      <c r="EQ2" s="12" t="str">
        <f t="shared" si="2"/>
        <v/>
      </c>
      <c r="ER2" s="12" t="str">
        <f t="shared" ref="ER2:FH2" si="3">IFERROR(SUM(ER4:ER71)/COUNTIF(ER4:ER71,"&gt;0"),"")</f>
        <v/>
      </c>
      <c r="ES2" s="12" t="str">
        <f t="shared" si="3"/>
        <v/>
      </c>
      <c r="ET2" s="12" t="str">
        <f t="shared" si="3"/>
        <v/>
      </c>
      <c r="EU2" s="12" t="str">
        <f t="shared" si="3"/>
        <v/>
      </c>
      <c r="EV2" s="12" t="str">
        <f t="shared" si="3"/>
        <v/>
      </c>
      <c r="EW2" s="12" t="str">
        <f t="shared" si="3"/>
        <v/>
      </c>
      <c r="EX2" s="12" t="str">
        <f t="shared" si="3"/>
        <v/>
      </c>
      <c r="EY2" s="12" t="str">
        <f t="shared" si="3"/>
        <v/>
      </c>
      <c r="EZ2" s="12" t="str">
        <f t="shared" si="3"/>
        <v/>
      </c>
      <c r="FA2" s="12" t="str">
        <f t="shared" si="3"/>
        <v/>
      </c>
      <c r="FB2" s="12" t="str">
        <f t="shared" si="3"/>
        <v/>
      </c>
      <c r="FC2" s="12" t="str">
        <f t="shared" si="3"/>
        <v/>
      </c>
      <c r="FD2" s="12" t="str">
        <f t="shared" si="3"/>
        <v/>
      </c>
      <c r="FE2" s="12" t="str">
        <f t="shared" si="3"/>
        <v/>
      </c>
      <c r="FF2" s="12" t="str">
        <f t="shared" si="3"/>
        <v/>
      </c>
      <c r="FG2" s="12" t="str">
        <f t="shared" si="3"/>
        <v/>
      </c>
      <c r="FH2" s="12" t="str">
        <f t="shared" si="3"/>
        <v/>
      </c>
    </row>
    <row r="3" spans="1:164" s="16" customFormat="1" ht="64.5" x14ac:dyDescent="0.25">
      <c r="A3" s="13"/>
      <c r="B3" s="54" t="s">
        <v>27</v>
      </c>
      <c r="C3" s="55" t="s">
        <v>105</v>
      </c>
      <c r="D3" s="14" t="s">
        <v>28</v>
      </c>
      <c r="E3" s="15" t="s">
        <v>29</v>
      </c>
      <c r="F3" s="48" t="s">
        <v>30</v>
      </c>
      <c r="G3" s="49" t="s">
        <v>106</v>
      </c>
      <c r="H3" s="56" t="s">
        <v>31</v>
      </c>
      <c r="I3" s="50" t="s">
        <v>103</v>
      </c>
      <c r="J3" s="51" t="s">
        <v>88</v>
      </c>
      <c r="K3" s="51" t="s">
        <v>89</v>
      </c>
      <c r="L3" s="52" t="s">
        <v>32</v>
      </c>
      <c r="M3" s="52" t="s">
        <v>33</v>
      </c>
      <c r="N3" s="53" t="s">
        <v>34</v>
      </c>
      <c r="O3" s="46">
        <v>1</v>
      </c>
      <c r="P3" s="45">
        <v>2</v>
      </c>
      <c r="Q3" s="45">
        <v>3</v>
      </c>
      <c r="R3" s="45">
        <v>4</v>
      </c>
      <c r="S3" s="47" t="s">
        <v>31</v>
      </c>
      <c r="T3" s="46">
        <v>1</v>
      </c>
      <c r="U3" s="45">
        <v>2</v>
      </c>
      <c r="V3" s="45">
        <v>3</v>
      </c>
      <c r="W3" s="45">
        <v>4</v>
      </c>
      <c r="X3" s="47" t="s">
        <v>31</v>
      </c>
      <c r="Y3" s="46">
        <v>5</v>
      </c>
      <c r="Z3" s="45">
        <v>6</v>
      </c>
      <c r="AA3" s="45">
        <v>7</v>
      </c>
      <c r="AB3" s="45">
        <v>8</v>
      </c>
      <c r="AC3" s="47" t="s">
        <v>31</v>
      </c>
      <c r="AD3" s="46">
        <v>5</v>
      </c>
      <c r="AE3" s="45">
        <v>6</v>
      </c>
      <c r="AF3" s="45">
        <v>7</v>
      </c>
      <c r="AG3" s="45">
        <v>8</v>
      </c>
      <c r="AH3" s="47" t="s">
        <v>31</v>
      </c>
      <c r="AI3" s="46">
        <v>9</v>
      </c>
      <c r="AJ3" s="45">
        <v>10</v>
      </c>
      <c r="AK3" s="45">
        <v>11</v>
      </c>
      <c r="AL3" s="45">
        <v>12</v>
      </c>
      <c r="AM3" s="47" t="s">
        <v>31</v>
      </c>
      <c r="AN3" s="46">
        <v>9</v>
      </c>
      <c r="AO3" s="45">
        <v>10</v>
      </c>
      <c r="AP3" s="45">
        <v>11</v>
      </c>
      <c r="AQ3" s="45">
        <v>12</v>
      </c>
      <c r="AR3" s="47" t="s">
        <v>31</v>
      </c>
      <c r="AS3" s="46">
        <v>13</v>
      </c>
      <c r="AT3" s="45">
        <v>14</v>
      </c>
      <c r="AU3" s="45">
        <v>15</v>
      </c>
      <c r="AV3" s="45">
        <v>16</v>
      </c>
      <c r="AW3" s="47" t="s">
        <v>31</v>
      </c>
      <c r="AX3" s="46">
        <v>13</v>
      </c>
      <c r="AY3" s="45">
        <v>14</v>
      </c>
      <c r="AZ3" s="45">
        <v>15</v>
      </c>
      <c r="BA3" s="45">
        <v>16</v>
      </c>
      <c r="BB3" s="47" t="s">
        <v>31</v>
      </c>
      <c r="BC3" s="46">
        <v>17</v>
      </c>
      <c r="BD3" s="45">
        <v>18</v>
      </c>
      <c r="BE3" s="45">
        <v>19</v>
      </c>
      <c r="BF3" s="45">
        <v>20</v>
      </c>
      <c r="BG3" s="47" t="s">
        <v>31</v>
      </c>
      <c r="BH3" s="46">
        <v>17</v>
      </c>
      <c r="BI3" s="45">
        <v>18</v>
      </c>
      <c r="BJ3" s="45">
        <v>19</v>
      </c>
      <c r="BK3" s="45">
        <v>20</v>
      </c>
      <c r="BL3" s="47" t="s">
        <v>31</v>
      </c>
      <c r="BM3" s="46">
        <v>21</v>
      </c>
      <c r="BN3" s="45">
        <v>22</v>
      </c>
      <c r="BO3" s="45">
        <v>23</v>
      </c>
      <c r="BP3" s="45">
        <v>24</v>
      </c>
      <c r="BQ3" s="47" t="s">
        <v>31</v>
      </c>
      <c r="BR3" s="46">
        <v>21</v>
      </c>
      <c r="BS3" s="45">
        <v>22</v>
      </c>
      <c r="BT3" s="45">
        <v>23</v>
      </c>
      <c r="BU3" s="45">
        <v>24</v>
      </c>
      <c r="BV3" s="47" t="s">
        <v>31</v>
      </c>
      <c r="BW3" s="46">
        <v>25</v>
      </c>
      <c r="BX3" s="45">
        <v>26</v>
      </c>
      <c r="BY3" s="45">
        <v>27</v>
      </c>
      <c r="BZ3" s="45">
        <v>28</v>
      </c>
      <c r="CA3" s="47" t="s">
        <v>31</v>
      </c>
      <c r="CB3" s="46">
        <v>25</v>
      </c>
      <c r="CC3" s="45">
        <v>26</v>
      </c>
      <c r="CD3" s="45">
        <v>27</v>
      </c>
      <c r="CE3" s="45">
        <v>28</v>
      </c>
      <c r="CF3" s="47" t="s">
        <v>31</v>
      </c>
      <c r="CG3" s="46">
        <v>29</v>
      </c>
      <c r="CH3" s="45">
        <v>30</v>
      </c>
      <c r="CI3" s="45">
        <v>31</v>
      </c>
      <c r="CJ3" s="45">
        <v>32</v>
      </c>
      <c r="CK3" s="47" t="s">
        <v>31</v>
      </c>
      <c r="CL3" s="46">
        <v>29</v>
      </c>
      <c r="CM3" s="45">
        <v>30</v>
      </c>
      <c r="CN3" s="45">
        <v>31</v>
      </c>
      <c r="CO3" s="45">
        <v>32</v>
      </c>
      <c r="CP3" s="47" t="s">
        <v>31</v>
      </c>
      <c r="CQ3" s="46">
        <v>33</v>
      </c>
      <c r="CR3" s="45">
        <v>34</v>
      </c>
      <c r="CS3" s="45">
        <v>35</v>
      </c>
      <c r="CT3" s="45">
        <v>36</v>
      </c>
      <c r="CU3" s="47" t="s">
        <v>31</v>
      </c>
      <c r="CV3" s="46">
        <v>33</v>
      </c>
      <c r="CW3" s="45">
        <v>34</v>
      </c>
      <c r="CX3" s="45">
        <v>35</v>
      </c>
      <c r="CY3" s="45">
        <v>36</v>
      </c>
      <c r="CZ3" s="47" t="s">
        <v>31</v>
      </c>
      <c r="DA3" s="46">
        <v>37</v>
      </c>
      <c r="DB3" s="45">
        <v>38</v>
      </c>
      <c r="DC3" s="45">
        <v>39</v>
      </c>
      <c r="DD3" s="45">
        <v>40</v>
      </c>
      <c r="DE3" s="47" t="s">
        <v>31</v>
      </c>
      <c r="DF3" s="46">
        <v>37</v>
      </c>
      <c r="DG3" s="45">
        <v>38</v>
      </c>
      <c r="DH3" s="45">
        <v>39</v>
      </c>
      <c r="DI3" s="45">
        <v>40</v>
      </c>
      <c r="DJ3" s="47" t="s">
        <v>31</v>
      </c>
      <c r="DK3" s="46">
        <v>41</v>
      </c>
      <c r="DL3" s="45">
        <v>42</v>
      </c>
      <c r="DM3" s="45">
        <v>43</v>
      </c>
      <c r="DN3" s="45">
        <v>44</v>
      </c>
      <c r="DO3" s="47" t="s">
        <v>31</v>
      </c>
      <c r="DP3" s="46">
        <v>41</v>
      </c>
      <c r="DQ3" s="45">
        <v>42</v>
      </c>
      <c r="DR3" s="45">
        <v>43</v>
      </c>
      <c r="DS3" s="45">
        <v>44</v>
      </c>
      <c r="DT3" s="47" t="s">
        <v>31</v>
      </c>
      <c r="DU3" s="46">
        <v>45</v>
      </c>
      <c r="DV3" s="45">
        <v>46</v>
      </c>
      <c r="DW3" s="45">
        <v>47</v>
      </c>
      <c r="DX3" s="45">
        <v>48</v>
      </c>
      <c r="DY3" s="47" t="s">
        <v>31</v>
      </c>
      <c r="DZ3" s="46">
        <v>45</v>
      </c>
      <c r="EA3" s="45">
        <v>46</v>
      </c>
      <c r="EB3" s="45">
        <v>47</v>
      </c>
      <c r="EC3" s="45">
        <v>48</v>
      </c>
      <c r="ED3" s="47" t="s">
        <v>31</v>
      </c>
      <c r="EE3" s="46">
        <v>49</v>
      </c>
      <c r="EF3" s="45">
        <v>50</v>
      </c>
      <c r="EG3" s="45">
        <v>51</v>
      </c>
      <c r="EH3" s="45">
        <v>52</v>
      </c>
      <c r="EI3" s="47" t="s">
        <v>31</v>
      </c>
      <c r="EJ3" s="46">
        <v>49</v>
      </c>
      <c r="EK3" s="45">
        <v>50</v>
      </c>
      <c r="EL3" s="45">
        <v>51</v>
      </c>
      <c r="EM3" s="45">
        <v>52</v>
      </c>
      <c r="EN3" s="47" t="s">
        <v>31</v>
      </c>
      <c r="EO3" s="46">
        <v>53</v>
      </c>
      <c r="EP3" s="45">
        <v>54</v>
      </c>
      <c r="EQ3" s="45">
        <v>55</v>
      </c>
      <c r="ER3" s="45">
        <v>56</v>
      </c>
      <c r="ES3" s="47" t="s">
        <v>31</v>
      </c>
      <c r="ET3" s="46">
        <v>53</v>
      </c>
      <c r="EU3" s="45">
        <v>54</v>
      </c>
      <c r="EV3" s="45">
        <v>55</v>
      </c>
      <c r="EW3" s="45">
        <v>56</v>
      </c>
      <c r="EX3" s="47" t="s">
        <v>31</v>
      </c>
      <c r="EY3" s="46">
        <v>57</v>
      </c>
      <c r="EZ3" s="45">
        <v>58</v>
      </c>
      <c r="FA3" s="45">
        <v>59</v>
      </c>
      <c r="FB3" s="45">
        <v>60</v>
      </c>
      <c r="FC3" s="47" t="s">
        <v>31</v>
      </c>
      <c r="FD3" s="46">
        <v>57</v>
      </c>
      <c r="FE3" s="45">
        <v>58</v>
      </c>
      <c r="FF3" s="45">
        <v>59</v>
      </c>
      <c r="FG3" s="45">
        <v>60</v>
      </c>
      <c r="FH3" s="47" t="s">
        <v>31</v>
      </c>
    </row>
    <row r="4" spans="1:164" x14ac:dyDescent="0.2">
      <c r="A4" s="17"/>
      <c r="B4" s="18">
        <v>1</v>
      </c>
      <c r="C4" s="19" t="s">
        <v>35</v>
      </c>
      <c r="D4" s="20" t="s">
        <v>25</v>
      </c>
      <c r="E4" s="21" t="s">
        <v>8</v>
      </c>
      <c r="F4" s="22">
        <f t="shared" ref="F4" si="4">IFERROR(SUM(H4/G4),"")</f>
        <v>210.125</v>
      </c>
      <c r="G4" s="23">
        <f t="shared" ref="G4" si="5">COUNT(O4:FH4)-30</f>
        <v>16</v>
      </c>
      <c r="H4" s="57">
        <f t="shared" ref="H4" si="6">SUM(S4+X4+AC4+AH4+AM4+AR4+AW4+BB4+BG4+BL4+BQ4+BV4+CA4+CF4+CK4+CP4+CU4+CZ4+DE4+DJ4+DO4+DT4+DY4+ED4+EI4+EN4+ES4+EX4+I4+FC4+FH4)</f>
        <v>3362</v>
      </c>
      <c r="I4" s="24">
        <f t="shared" ref="I4" si="7">SUM(COUNTIF(O4:R4,"&gt;=200"),COUNTIF(FD4:FG4,"&gt;=200"),COUNTIF(EY4:FB4,"&gt;=200"),COUNTIF(AD4:AG4,"&gt;=200"),COUNTIF(Y4:AB4,"&gt;=200"),COUNTIF(AI4:AL4,"&gt;=200"),COUNTIF(AN4:AQ4,"&gt;=200"),COUNTIF(AS4:AV4,"&gt;=200"),COUNTIF(BC4:BF4,"&gt;=200"),COUNTIF(T4:W4,"&gt;=200"),COUNTIF(BH4:BK4,"&gt;=200"),COUNTIF(BM4:BP4,"&gt;=200"),COUNTIF(BR4:BU4,"&gt;=200"),COUNTIF(CG4:CJ4,"&gt;=200"),COUNTIF(AX4:BA4,"&gt;=200"),COUNTIF(CL4:CO4,"&gt;=200"),COUNTIF(CQ4:CT4,"&gt;=200"),COUNTIF(CB4:CE4,"&gt;=200"),COUNTIF(CV4:CY4,"&gt;=200"),COUNTIF(DA4:DD4,"&gt;=200"),COUNTIF(DF4:DI4,"&gt;=200"),COUNTIF(DK4:DN4,"&gt;=200"),COUNTIF(DP4:DS4,"&gt;=200"),COUNTIF(DZ4:EC4,"&gt;=200"),COUNTIF(EE4:EH4,"&gt;=200"),COUNTIF(EO4:ER4,"&gt;=200"),COUNTIF(DU4:DX4,"&gt;=200"),COUNTIF(BW4:BZ4,"&gt;=200"),COUNTIF(ET4:EW4,"&gt;=200"),COUNTIF(EJ4:EM4,"&gt;=200"))</f>
        <v>11</v>
      </c>
      <c r="J4" s="25">
        <f t="shared" ref="J4" si="8">MAX(O4:R4,T4:W4,Y4:AB4,AD4:AG4,AI4:AL4,AN4:AQ4,AS4:AV4,AX4:BA4,BC4:BF4,BH4:BK4,BM4:BP4,BR4:BU4,BW4:BZ4,CB4:CE4,CG4:CJ4,CL4:CO4,CQ4:CT4,CV4:CY4,DA4:DD4,DF4:DI4,DK4:DN4,DP4:DS4,DU4:DX4,DZ4:EC4,EE4:EH4,EJ4:EM4,EO4:ER4,ET4:EW4,EY4:FB4,FD4:FG4)</f>
        <v>237</v>
      </c>
      <c r="K4" s="25">
        <f>SUM(L4/G4)*100</f>
        <v>93.75</v>
      </c>
      <c r="L4" s="41">
        <v>15</v>
      </c>
      <c r="M4" s="41">
        <v>1</v>
      </c>
      <c r="N4" s="42">
        <v>0</v>
      </c>
      <c r="O4" s="26">
        <v>224</v>
      </c>
      <c r="P4" s="27">
        <v>215</v>
      </c>
      <c r="Q4" s="27">
        <v>183</v>
      </c>
      <c r="R4" s="27">
        <v>215</v>
      </c>
      <c r="S4" s="28">
        <f t="shared" ref="S4" si="9">SUM(O4:R4)</f>
        <v>837</v>
      </c>
      <c r="T4" s="26">
        <v>237</v>
      </c>
      <c r="U4" s="27">
        <v>218</v>
      </c>
      <c r="V4" s="27">
        <v>226</v>
      </c>
      <c r="W4" s="27">
        <v>237</v>
      </c>
      <c r="X4" s="28">
        <f t="shared" ref="X4" si="10">SUM(T4:W4)</f>
        <v>918</v>
      </c>
      <c r="Y4" s="26">
        <v>180</v>
      </c>
      <c r="Z4" s="27">
        <v>182</v>
      </c>
      <c r="AA4" s="27">
        <v>221</v>
      </c>
      <c r="AB4" s="27">
        <v>233</v>
      </c>
      <c r="AC4" s="28">
        <f t="shared" ref="AC4" si="11">SUM(Y4:AB4)</f>
        <v>816</v>
      </c>
      <c r="AD4" s="26">
        <v>172</v>
      </c>
      <c r="AE4" s="27">
        <v>208</v>
      </c>
      <c r="AF4" s="27">
        <v>209</v>
      </c>
      <c r="AG4" s="27">
        <v>191</v>
      </c>
      <c r="AH4" s="28">
        <f t="shared" ref="AH4" si="12">SUM(AD4:AG4)</f>
        <v>780</v>
      </c>
      <c r="AI4" s="26"/>
      <c r="AJ4" s="27"/>
      <c r="AK4" s="27"/>
      <c r="AL4" s="27"/>
      <c r="AM4" s="28">
        <f t="shared" ref="AM4" si="13">SUM(AI4:AL4)</f>
        <v>0</v>
      </c>
      <c r="AN4" s="26"/>
      <c r="AO4" s="27"/>
      <c r="AP4" s="27"/>
      <c r="AQ4" s="27"/>
      <c r="AR4" s="28">
        <f t="shared" ref="AR4" si="14">SUM(AN4:AQ4)</f>
        <v>0</v>
      </c>
      <c r="AS4" s="26"/>
      <c r="AT4" s="27"/>
      <c r="AU4" s="27"/>
      <c r="AV4" s="27"/>
      <c r="AW4" s="28">
        <f t="shared" ref="AW4" si="15">SUM(AS4:AV4)</f>
        <v>0</v>
      </c>
      <c r="AX4" s="26"/>
      <c r="AY4" s="27"/>
      <c r="AZ4" s="27"/>
      <c r="BA4" s="27"/>
      <c r="BB4" s="28">
        <f t="shared" ref="BB4" si="16">SUM(AX4:BA4)</f>
        <v>0</v>
      </c>
      <c r="BC4" s="26"/>
      <c r="BD4" s="27"/>
      <c r="BE4" s="27"/>
      <c r="BF4" s="27"/>
      <c r="BG4" s="28">
        <f t="shared" ref="BG4" si="17">SUM(BC4:BF4)</f>
        <v>0</v>
      </c>
      <c r="BH4" s="26"/>
      <c r="BI4" s="27"/>
      <c r="BJ4" s="27"/>
      <c r="BK4" s="27"/>
      <c r="BL4" s="28">
        <f t="shared" ref="BL4" si="18">SUM(BH4:BK4)</f>
        <v>0</v>
      </c>
      <c r="BM4" s="26"/>
      <c r="BN4" s="27"/>
      <c r="BO4" s="27"/>
      <c r="BP4" s="27"/>
      <c r="BQ4" s="28">
        <f t="shared" ref="BQ4" si="19">SUM(BM4:BP4)</f>
        <v>0</v>
      </c>
      <c r="BR4" s="26"/>
      <c r="BS4" s="27"/>
      <c r="BT4" s="27"/>
      <c r="BU4" s="27"/>
      <c r="BV4" s="28">
        <f t="shared" ref="BV4" si="20">SUM(BR4:BU4)</f>
        <v>0</v>
      </c>
      <c r="BW4" s="26"/>
      <c r="BX4" s="27"/>
      <c r="BY4" s="27"/>
      <c r="BZ4" s="27"/>
      <c r="CA4" s="28">
        <f t="shared" ref="CA4" si="21">SUM(BW4:BZ4)</f>
        <v>0</v>
      </c>
      <c r="CB4" s="26"/>
      <c r="CC4" s="27"/>
      <c r="CD4" s="27"/>
      <c r="CE4" s="27"/>
      <c r="CF4" s="28">
        <f t="shared" ref="CF4" si="22">SUM(CB4:CE4)</f>
        <v>0</v>
      </c>
      <c r="CG4" s="26"/>
      <c r="CH4" s="27"/>
      <c r="CI4" s="27"/>
      <c r="CJ4" s="27"/>
      <c r="CK4" s="28">
        <f t="shared" ref="CK4" si="23">SUM(CG4:CJ4)</f>
        <v>0</v>
      </c>
      <c r="CL4" s="26"/>
      <c r="CM4" s="27"/>
      <c r="CN4" s="27"/>
      <c r="CO4" s="27"/>
      <c r="CP4" s="28">
        <f t="shared" ref="CP4" si="24">SUM(CL4:CO4)</f>
        <v>0</v>
      </c>
      <c r="CQ4" s="26"/>
      <c r="CR4" s="27"/>
      <c r="CS4" s="27"/>
      <c r="CT4" s="27"/>
      <c r="CU4" s="28">
        <f t="shared" ref="CU4" si="25">SUM(CQ4:CT4)</f>
        <v>0</v>
      </c>
      <c r="CV4" s="26"/>
      <c r="CW4" s="27"/>
      <c r="CX4" s="27"/>
      <c r="CY4" s="27"/>
      <c r="CZ4" s="28">
        <f t="shared" ref="CZ4" si="26">SUM(CV4:CY4)</f>
        <v>0</v>
      </c>
      <c r="DA4" s="26"/>
      <c r="DB4" s="27"/>
      <c r="DC4" s="27"/>
      <c r="DD4" s="27"/>
      <c r="DE4" s="28">
        <f t="shared" ref="DE4" si="27">SUM(DA4:DD4)</f>
        <v>0</v>
      </c>
      <c r="DF4" s="26"/>
      <c r="DG4" s="27"/>
      <c r="DH4" s="27"/>
      <c r="DI4" s="27"/>
      <c r="DJ4" s="28">
        <f t="shared" ref="DJ4" si="28">SUM(DF4:DI4)</f>
        <v>0</v>
      </c>
      <c r="DK4" s="26"/>
      <c r="DL4" s="27"/>
      <c r="DM4" s="27"/>
      <c r="DN4" s="27"/>
      <c r="DO4" s="28">
        <f t="shared" ref="DO4" si="29">SUM(DK4:DN4)</f>
        <v>0</v>
      </c>
      <c r="DP4" s="26"/>
      <c r="DQ4" s="27"/>
      <c r="DR4" s="27"/>
      <c r="DS4" s="27"/>
      <c r="DT4" s="28">
        <f t="shared" ref="DT4" si="30">SUM(DP4:DS4)</f>
        <v>0</v>
      </c>
      <c r="DU4" s="26"/>
      <c r="DV4" s="27"/>
      <c r="DW4" s="27"/>
      <c r="DX4" s="27"/>
      <c r="DY4" s="28">
        <f t="shared" ref="DY4" si="31">SUM(DU4:DX4)</f>
        <v>0</v>
      </c>
      <c r="DZ4" s="26"/>
      <c r="EA4" s="27"/>
      <c r="EB4" s="27"/>
      <c r="EC4" s="27"/>
      <c r="ED4" s="28">
        <f t="shared" ref="ED4" si="32">SUM(DZ4:EC4)</f>
        <v>0</v>
      </c>
      <c r="EE4" s="26"/>
      <c r="EF4" s="27"/>
      <c r="EG4" s="27"/>
      <c r="EH4" s="27"/>
      <c r="EI4" s="28">
        <f t="shared" ref="EI4" si="33">SUM(EE4:EH4)</f>
        <v>0</v>
      </c>
      <c r="EJ4" s="26"/>
      <c r="EK4" s="27"/>
      <c r="EL4" s="27"/>
      <c r="EM4" s="27"/>
      <c r="EN4" s="28">
        <f t="shared" ref="EN4" si="34">SUM(EJ4:EM4)</f>
        <v>0</v>
      </c>
      <c r="EO4" s="26"/>
      <c r="EP4" s="27"/>
      <c r="EQ4" s="27"/>
      <c r="ER4" s="27"/>
      <c r="ES4" s="28">
        <f t="shared" ref="ES4" si="35">SUM(EO4:ER4)</f>
        <v>0</v>
      </c>
      <c r="ET4" s="26"/>
      <c r="EU4" s="27"/>
      <c r="EV4" s="27"/>
      <c r="EW4" s="27"/>
      <c r="EX4" s="28">
        <f t="shared" ref="EX4" si="36">SUM(ET4:EW4)</f>
        <v>0</v>
      </c>
      <c r="EY4" s="26"/>
      <c r="EZ4" s="27"/>
      <c r="FA4" s="27"/>
      <c r="FB4" s="27"/>
      <c r="FC4" s="28">
        <f t="shared" ref="FC4" si="37">SUM(EY4:FB4)</f>
        <v>0</v>
      </c>
      <c r="FD4" s="26"/>
      <c r="FE4" s="27"/>
      <c r="FF4" s="27"/>
      <c r="FG4" s="27"/>
      <c r="FH4" s="28">
        <f t="shared" ref="FH4" si="38">SUM(FD4:FG4)</f>
        <v>0</v>
      </c>
    </row>
    <row r="5" spans="1:164" x14ac:dyDescent="0.2">
      <c r="A5" s="17"/>
      <c r="B5" s="30">
        <v>2</v>
      </c>
      <c r="C5" s="31" t="s">
        <v>35</v>
      </c>
      <c r="D5" s="32" t="s">
        <v>38</v>
      </c>
      <c r="E5" s="33" t="s">
        <v>86</v>
      </c>
      <c r="F5" s="34">
        <f t="shared" ref="F5:F52" si="39">IFERROR(SUM(H5/G5),"")</f>
        <v>201.5</v>
      </c>
      <c r="G5" s="35">
        <f t="shared" ref="G5:G36" si="40">COUNT(O5:FH5)-30</f>
        <v>4</v>
      </c>
      <c r="H5" s="58">
        <f t="shared" ref="H5:H36" si="41">SUM(S5+X5+AC5+AH5+AM5+AR5+AW5+BB5+BG5+BL5+BQ5+BV5+CA5+CF5+CK5+CP5+CU5+CZ5+DE5+DJ5+DO5+DT5+DY5+ED5+EI5+EN5+ES5+EX5+I5+FC5+FH5)</f>
        <v>806</v>
      </c>
      <c r="I5" s="36">
        <f t="shared" ref="I5:I36" si="42">SUM(COUNTIF(O5:R5,"&gt;=200"),COUNTIF(FD5:FG5,"&gt;=200"),COUNTIF(EY5:FB5,"&gt;=200"),COUNTIF(AD5:AG5,"&gt;=200"),COUNTIF(Y5:AB5,"&gt;=200"),COUNTIF(AI5:AL5,"&gt;=200"),COUNTIF(AN5:AQ5,"&gt;=200"),COUNTIF(AS5:AV5,"&gt;=200"),COUNTIF(BC5:BF5,"&gt;=200"),COUNTIF(T5:W5,"&gt;=200"),COUNTIF(BH5:BK5,"&gt;=200"),COUNTIF(BM5:BP5,"&gt;=200"),COUNTIF(BR5:BU5,"&gt;=200"),COUNTIF(CG5:CJ5,"&gt;=200"),COUNTIF(AX5:BA5,"&gt;=200"),COUNTIF(CL5:CO5,"&gt;=200"),COUNTIF(CQ5:CT5,"&gt;=200"),COUNTIF(CB5:CE5,"&gt;=200"),COUNTIF(CV5:CY5,"&gt;=200"),COUNTIF(DA5:DD5,"&gt;=200"),COUNTIF(DF5:DI5,"&gt;=200"),COUNTIF(DK5:DN5,"&gt;=200"),COUNTIF(DP5:DS5,"&gt;=200"),COUNTIF(DZ5:EC5,"&gt;=200"),COUNTIF(EE5:EH5,"&gt;=200"),COUNTIF(EO5:ER5,"&gt;=200"),COUNTIF(DU5:DX5,"&gt;=200"),COUNTIF(BW5:BZ5,"&gt;=200"),COUNTIF(ET5:EW5,"&gt;=200"),COUNTIF(EJ5:EM5,"&gt;=200"))</f>
        <v>2</v>
      </c>
      <c r="J5" s="37">
        <f t="shared" ref="J5:J36" si="43">MAX(O5:R5,T5:W5,Y5:AB5,AD5:AG5,AI5:AL5,AN5:AQ5,AS5:AV5,AX5:BA5,BC5:BF5,BH5:BK5,BM5:BP5,BR5:BU5,BW5:BZ5,CB5:CE5,CG5:CJ5,CL5:CO5,CQ5:CT5,CV5:CY5,DA5:DD5,DF5:DI5,DK5:DN5,DP5:DS5,DU5:DX5,DZ5:EC5,EE5:EH5,EJ5:EM5,EO5:ER5,ET5:EW5,EY5:FB5,FD5:FG5)</f>
        <v>215</v>
      </c>
      <c r="K5" s="37">
        <f>SUM(L5/G5)*100</f>
        <v>100</v>
      </c>
      <c r="L5" s="43">
        <v>4</v>
      </c>
      <c r="M5" s="43"/>
      <c r="N5" s="44">
        <v>0</v>
      </c>
      <c r="O5" s="38">
        <v>214</v>
      </c>
      <c r="P5" s="39">
        <v>215</v>
      </c>
      <c r="Q5" s="39">
        <v>186</v>
      </c>
      <c r="R5" s="39">
        <v>189</v>
      </c>
      <c r="S5" s="40">
        <f t="shared" ref="S5:S36" si="44">SUM(O5:R5)</f>
        <v>804</v>
      </c>
      <c r="T5" s="38"/>
      <c r="U5" s="39"/>
      <c r="V5" s="39"/>
      <c r="W5" s="39"/>
      <c r="X5" s="40">
        <f t="shared" ref="X5:X36" si="45">SUM(T5:W5)</f>
        <v>0</v>
      </c>
      <c r="Y5" s="38"/>
      <c r="Z5" s="39"/>
      <c r="AA5" s="39"/>
      <c r="AB5" s="39"/>
      <c r="AC5" s="40">
        <f t="shared" ref="AC5:AC36" si="46">SUM(Y5:AB5)</f>
        <v>0</v>
      </c>
      <c r="AD5" s="38"/>
      <c r="AE5" s="39"/>
      <c r="AF5" s="39"/>
      <c r="AG5" s="39"/>
      <c r="AH5" s="40">
        <f t="shared" ref="AH5:AH36" si="47">SUM(AD5:AG5)</f>
        <v>0</v>
      </c>
      <c r="AI5" s="38"/>
      <c r="AJ5" s="39"/>
      <c r="AK5" s="39"/>
      <c r="AL5" s="39"/>
      <c r="AM5" s="40">
        <f t="shared" ref="AM5:AM36" si="48">SUM(AI5:AL5)</f>
        <v>0</v>
      </c>
      <c r="AN5" s="38"/>
      <c r="AO5" s="39"/>
      <c r="AP5" s="39"/>
      <c r="AQ5" s="39"/>
      <c r="AR5" s="40">
        <f t="shared" ref="AR5:AR36" si="49">SUM(AN5:AQ5)</f>
        <v>0</v>
      </c>
      <c r="AS5" s="38"/>
      <c r="AT5" s="39"/>
      <c r="AU5" s="39"/>
      <c r="AV5" s="39"/>
      <c r="AW5" s="40">
        <f t="shared" ref="AW5:AW36" si="50">SUM(AS5:AV5)</f>
        <v>0</v>
      </c>
      <c r="AX5" s="38"/>
      <c r="AY5" s="39"/>
      <c r="AZ5" s="39"/>
      <c r="BA5" s="39"/>
      <c r="BB5" s="40">
        <f t="shared" ref="BB5:BB36" si="51">SUM(AX5:BA5)</f>
        <v>0</v>
      </c>
      <c r="BC5" s="38"/>
      <c r="BD5" s="39"/>
      <c r="BE5" s="39"/>
      <c r="BF5" s="39"/>
      <c r="BG5" s="40">
        <f t="shared" ref="BG5:BG36" si="52">SUM(BC5:BF5)</f>
        <v>0</v>
      </c>
      <c r="BH5" s="38"/>
      <c r="BI5" s="39"/>
      <c r="BJ5" s="39"/>
      <c r="BK5" s="39"/>
      <c r="BL5" s="40">
        <f t="shared" ref="BL5:BL36" si="53">SUM(BH5:BK5)</f>
        <v>0</v>
      </c>
      <c r="BM5" s="38"/>
      <c r="BN5" s="39"/>
      <c r="BO5" s="39"/>
      <c r="BP5" s="39"/>
      <c r="BQ5" s="40">
        <f t="shared" ref="BQ5:BQ36" si="54">SUM(BM5:BP5)</f>
        <v>0</v>
      </c>
      <c r="BR5" s="38"/>
      <c r="BS5" s="39"/>
      <c r="BT5" s="39"/>
      <c r="BU5" s="39"/>
      <c r="BV5" s="40">
        <f t="shared" ref="BV5:BV36" si="55">SUM(BR5:BU5)</f>
        <v>0</v>
      </c>
      <c r="BW5" s="38"/>
      <c r="BX5" s="39"/>
      <c r="BY5" s="39"/>
      <c r="BZ5" s="39"/>
      <c r="CA5" s="40">
        <f t="shared" ref="CA5:CA36" si="56">SUM(BW5:BZ5)</f>
        <v>0</v>
      </c>
      <c r="CB5" s="38"/>
      <c r="CC5" s="39"/>
      <c r="CD5" s="39"/>
      <c r="CE5" s="39"/>
      <c r="CF5" s="40">
        <f t="shared" ref="CF5:CF36" si="57">SUM(CB5:CE5)</f>
        <v>0</v>
      </c>
      <c r="CG5" s="38"/>
      <c r="CH5" s="39"/>
      <c r="CI5" s="39"/>
      <c r="CJ5" s="39"/>
      <c r="CK5" s="40">
        <f t="shared" ref="CK5:CK36" si="58">SUM(CG5:CJ5)</f>
        <v>0</v>
      </c>
      <c r="CL5" s="38"/>
      <c r="CM5" s="39"/>
      <c r="CN5" s="39"/>
      <c r="CO5" s="39"/>
      <c r="CP5" s="40">
        <f t="shared" ref="CP5:CP36" si="59">SUM(CL5:CO5)</f>
        <v>0</v>
      </c>
      <c r="CQ5" s="38"/>
      <c r="CR5" s="39"/>
      <c r="CS5" s="39"/>
      <c r="CT5" s="39"/>
      <c r="CU5" s="40">
        <f t="shared" ref="CU5:CU36" si="60">SUM(CQ5:CT5)</f>
        <v>0</v>
      </c>
      <c r="CV5" s="38"/>
      <c r="CW5" s="39"/>
      <c r="CX5" s="39"/>
      <c r="CY5" s="39"/>
      <c r="CZ5" s="40">
        <f t="shared" ref="CZ5:CZ36" si="61">SUM(CV5:CY5)</f>
        <v>0</v>
      </c>
      <c r="DA5" s="38"/>
      <c r="DB5" s="39"/>
      <c r="DC5" s="39"/>
      <c r="DD5" s="39"/>
      <c r="DE5" s="40">
        <f t="shared" ref="DE5:DE36" si="62">SUM(DA5:DD5)</f>
        <v>0</v>
      </c>
      <c r="DF5" s="38"/>
      <c r="DG5" s="39"/>
      <c r="DH5" s="39"/>
      <c r="DI5" s="39"/>
      <c r="DJ5" s="40">
        <f t="shared" ref="DJ5:DJ36" si="63">SUM(DF5:DI5)</f>
        <v>0</v>
      </c>
      <c r="DK5" s="38"/>
      <c r="DL5" s="39"/>
      <c r="DM5" s="39"/>
      <c r="DN5" s="39"/>
      <c r="DO5" s="40">
        <f t="shared" ref="DO5:DO36" si="64">SUM(DK5:DN5)</f>
        <v>0</v>
      </c>
      <c r="DP5" s="38"/>
      <c r="DQ5" s="39"/>
      <c r="DR5" s="39"/>
      <c r="DS5" s="39"/>
      <c r="DT5" s="40">
        <f t="shared" ref="DT5:DT36" si="65">SUM(DP5:DS5)</f>
        <v>0</v>
      </c>
      <c r="DU5" s="38"/>
      <c r="DV5" s="39"/>
      <c r="DW5" s="39"/>
      <c r="DX5" s="39"/>
      <c r="DY5" s="40">
        <f t="shared" ref="DY5:DY36" si="66">SUM(DU5:DX5)</f>
        <v>0</v>
      </c>
      <c r="DZ5" s="38"/>
      <c r="EA5" s="39"/>
      <c r="EB5" s="39"/>
      <c r="EC5" s="39"/>
      <c r="ED5" s="40">
        <f t="shared" ref="ED5:ED36" si="67">SUM(DZ5:EC5)</f>
        <v>0</v>
      </c>
      <c r="EE5" s="38"/>
      <c r="EF5" s="39"/>
      <c r="EG5" s="39"/>
      <c r="EH5" s="39"/>
      <c r="EI5" s="40">
        <f t="shared" ref="EI5:EI36" si="68">SUM(EE5:EH5)</f>
        <v>0</v>
      </c>
      <c r="EJ5" s="38"/>
      <c r="EK5" s="39"/>
      <c r="EL5" s="39"/>
      <c r="EM5" s="39"/>
      <c r="EN5" s="40">
        <f t="shared" ref="EN5:EN36" si="69">SUM(EJ5:EM5)</f>
        <v>0</v>
      </c>
      <c r="EO5" s="38"/>
      <c r="EP5" s="39"/>
      <c r="EQ5" s="39"/>
      <c r="ER5" s="39"/>
      <c r="ES5" s="40">
        <f t="shared" ref="ES5:ES36" si="70">SUM(EO5:ER5)</f>
        <v>0</v>
      </c>
      <c r="ET5" s="38"/>
      <c r="EU5" s="39"/>
      <c r="EV5" s="39"/>
      <c r="EW5" s="39"/>
      <c r="EX5" s="40">
        <f t="shared" ref="EX5:EX36" si="71">SUM(ET5:EW5)</f>
        <v>0</v>
      </c>
      <c r="EY5" s="38"/>
      <c r="EZ5" s="39"/>
      <c r="FA5" s="39"/>
      <c r="FB5" s="39"/>
      <c r="FC5" s="40">
        <f t="shared" ref="FC5:FC36" si="72">SUM(EY5:FB5)</f>
        <v>0</v>
      </c>
      <c r="FD5" s="38"/>
      <c r="FE5" s="39"/>
      <c r="FF5" s="39"/>
      <c r="FG5" s="39"/>
      <c r="FH5" s="40">
        <f t="shared" ref="FH5:FH36" si="73">SUM(FD5:FG5)</f>
        <v>0</v>
      </c>
    </row>
    <row r="6" spans="1:164" x14ac:dyDescent="0.2">
      <c r="A6" s="17"/>
      <c r="B6" s="30">
        <v>3</v>
      </c>
      <c r="C6" s="31" t="s">
        <v>35</v>
      </c>
      <c r="D6" s="32" t="s">
        <v>36</v>
      </c>
      <c r="E6" s="33" t="s">
        <v>10</v>
      </c>
      <c r="F6" s="34">
        <f t="shared" si="39"/>
        <v>184.70833333333334</v>
      </c>
      <c r="G6" s="35">
        <f t="shared" si="40"/>
        <v>24</v>
      </c>
      <c r="H6" s="58">
        <f t="shared" si="41"/>
        <v>4433</v>
      </c>
      <c r="I6" s="36">
        <f t="shared" si="42"/>
        <v>6</v>
      </c>
      <c r="J6" s="37">
        <f t="shared" si="43"/>
        <v>240</v>
      </c>
      <c r="K6" s="37">
        <f>SUM(L6/G6)*100</f>
        <v>66.666666666666657</v>
      </c>
      <c r="L6" s="43">
        <v>16</v>
      </c>
      <c r="M6" s="43"/>
      <c r="N6" s="44">
        <v>8</v>
      </c>
      <c r="O6" s="38">
        <v>188</v>
      </c>
      <c r="P6" s="39">
        <v>176</v>
      </c>
      <c r="Q6" s="39">
        <v>190</v>
      </c>
      <c r="R6" s="39">
        <v>152</v>
      </c>
      <c r="S6" s="40">
        <f t="shared" si="44"/>
        <v>706</v>
      </c>
      <c r="T6" s="38">
        <v>183</v>
      </c>
      <c r="U6" s="39">
        <v>178</v>
      </c>
      <c r="V6" s="39">
        <v>164</v>
      </c>
      <c r="W6" s="39">
        <v>163</v>
      </c>
      <c r="X6" s="40">
        <f t="shared" si="45"/>
        <v>688</v>
      </c>
      <c r="Y6" s="38">
        <v>168</v>
      </c>
      <c r="Z6" s="39">
        <v>170</v>
      </c>
      <c r="AA6" s="39">
        <v>183</v>
      </c>
      <c r="AB6" s="39">
        <v>234</v>
      </c>
      <c r="AC6" s="40">
        <f t="shared" si="46"/>
        <v>755</v>
      </c>
      <c r="AD6" s="38">
        <v>168</v>
      </c>
      <c r="AE6" s="39">
        <v>240</v>
      </c>
      <c r="AF6" s="39">
        <v>219</v>
      </c>
      <c r="AG6" s="39">
        <v>215</v>
      </c>
      <c r="AH6" s="40">
        <f t="shared" si="47"/>
        <v>842</v>
      </c>
      <c r="AI6" s="38"/>
      <c r="AJ6" s="39"/>
      <c r="AK6" s="39"/>
      <c r="AL6" s="39"/>
      <c r="AM6" s="40">
        <f t="shared" si="48"/>
        <v>0</v>
      </c>
      <c r="AN6" s="38"/>
      <c r="AO6" s="39"/>
      <c r="AP6" s="39"/>
      <c r="AQ6" s="39"/>
      <c r="AR6" s="40">
        <f t="shared" si="49"/>
        <v>0</v>
      </c>
      <c r="AS6" s="38"/>
      <c r="AT6" s="39"/>
      <c r="AU6" s="39"/>
      <c r="AV6" s="39"/>
      <c r="AW6" s="40">
        <f t="shared" si="50"/>
        <v>0</v>
      </c>
      <c r="AX6" s="38"/>
      <c r="AY6" s="39"/>
      <c r="AZ6" s="39"/>
      <c r="BA6" s="39"/>
      <c r="BB6" s="40">
        <f t="shared" si="51"/>
        <v>0</v>
      </c>
      <c r="BC6" s="38"/>
      <c r="BD6" s="39"/>
      <c r="BE6" s="39"/>
      <c r="BF6" s="39"/>
      <c r="BG6" s="40">
        <f t="shared" si="52"/>
        <v>0</v>
      </c>
      <c r="BH6" s="38"/>
      <c r="BI6" s="39"/>
      <c r="BJ6" s="39"/>
      <c r="BK6" s="39"/>
      <c r="BL6" s="40">
        <f t="shared" si="53"/>
        <v>0</v>
      </c>
      <c r="BM6" s="38"/>
      <c r="BN6" s="39"/>
      <c r="BO6" s="39"/>
      <c r="BP6" s="39"/>
      <c r="BQ6" s="40">
        <f t="shared" si="54"/>
        <v>0</v>
      </c>
      <c r="BR6" s="38"/>
      <c r="BS6" s="39"/>
      <c r="BT6" s="39"/>
      <c r="BU6" s="39"/>
      <c r="BV6" s="40">
        <f t="shared" si="55"/>
        <v>0</v>
      </c>
      <c r="BW6" s="38"/>
      <c r="BX6" s="39"/>
      <c r="BY6" s="39"/>
      <c r="BZ6" s="39"/>
      <c r="CA6" s="40">
        <f t="shared" si="56"/>
        <v>0</v>
      </c>
      <c r="CB6" s="38"/>
      <c r="CC6" s="39"/>
      <c r="CD6" s="39"/>
      <c r="CE6" s="39"/>
      <c r="CF6" s="40">
        <f t="shared" si="57"/>
        <v>0</v>
      </c>
      <c r="CG6" s="38">
        <v>166</v>
      </c>
      <c r="CH6" s="39">
        <v>200</v>
      </c>
      <c r="CI6" s="39">
        <v>202</v>
      </c>
      <c r="CJ6" s="39">
        <v>192</v>
      </c>
      <c r="CK6" s="40">
        <f t="shared" si="58"/>
        <v>760</v>
      </c>
      <c r="CL6" s="38"/>
      <c r="CM6" s="39"/>
      <c r="CN6" s="39"/>
      <c r="CO6" s="39"/>
      <c r="CP6" s="40">
        <f t="shared" si="59"/>
        <v>0</v>
      </c>
      <c r="CQ6" s="38"/>
      <c r="CR6" s="39"/>
      <c r="CS6" s="39"/>
      <c r="CT6" s="39"/>
      <c r="CU6" s="40">
        <f t="shared" si="60"/>
        <v>0</v>
      </c>
      <c r="CV6" s="38"/>
      <c r="CW6" s="39"/>
      <c r="CX6" s="39"/>
      <c r="CY6" s="39"/>
      <c r="CZ6" s="40">
        <f t="shared" si="61"/>
        <v>0</v>
      </c>
      <c r="DA6" s="38"/>
      <c r="DB6" s="39"/>
      <c r="DC6" s="39"/>
      <c r="DD6" s="39"/>
      <c r="DE6" s="40">
        <f t="shared" si="62"/>
        <v>0</v>
      </c>
      <c r="DF6" s="38"/>
      <c r="DG6" s="39"/>
      <c r="DH6" s="39"/>
      <c r="DI6" s="39"/>
      <c r="DJ6" s="40">
        <f t="shared" si="63"/>
        <v>0</v>
      </c>
      <c r="DK6" s="38"/>
      <c r="DL6" s="39"/>
      <c r="DM6" s="39"/>
      <c r="DN6" s="39"/>
      <c r="DO6" s="40">
        <f t="shared" si="64"/>
        <v>0</v>
      </c>
      <c r="DP6" s="38"/>
      <c r="DQ6" s="39"/>
      <c r="DR6" s="39"/>
      <c r="DS6" s="39"/>
      <c r="DT6" s="40">
        <f t="shared" si="65"/>
        <v>0</v>
      </c>
      <c r="DU6" s="38">
        <v>150</v>
      </c>
      <c r="DV6" s="39">
        <v>165</v>
      </c>
      <c r="DW6" s="39">
        <v>170</v>
      </c>
      <c r="DX6" s="39">
        <v>191</v>
      </c>
      <c r="DY6" s="40">
        <f t="shared" si="66"/>
        <v>676</v>
      </c>
      <c r="DZ6" s="38"/>
      <c r="EA6" s="39"/>
      <c r="EB6" s="39"/>
      <c r="EC6" s="39"/>
      <c r="ED6" s="40">
        <f t="shared" si="67"/>
        <v>0</v>
      </c>
      <c r="EE6" s="38"/>
      <c r="EF6" s="39"/>
      <c r="EG6" s="39"/>
      <c r="EH6" s="39"/>
      <c r="EI6" s="40">
        <f t="shared" si="68"/>
        <v>0</v>
      </c>
      <c r="EJ6" s="38"/>
      <c r="EK6" s="39"/>
      <c r="EL6" s="39"/>
      <c r="EM6" s="39"/>
      <c r="EN6" s="40">
        <f t="shared" si="69"/>
        <v>0</v>
      </c>
      <c r="EO6" s="38"/>
      <c r="EP6" s="39"/>
      <c r="EQ6" s="39"/>
      <c r="ER6" s="39"/>
      <c r="ES6" s="40">
        <f t="shared" si="70"/>
        <v>0</v>
      </c>
      <c r="ET6" s="38"/>
      <c r="EU6" s="39"/>
      <c r="EV6" s="39"/>
      <c r="EW6" s="39"/>
      <c r="EX6" s="40">
        <f t="shared" si="71"/>
        <v>0</v>
      </c>
      <c r="EY6" s="38"/>
      <c r="EZ6" s="39"/>
      <c r="FA6" s="39"/>
      <c r="FB6" s="39"/>
      <c r="FC6" s="40">
        <f t="shared" si="72"/>
        <v>0</v>
      </c>
      <c r="FD6" s="38"/>
      <c r="FE6" s="39"/>
      <c r="FF6" s="39"/>
      <c r="FG6" s="39"/>
      <c r="FH6" s="40">
        <f t="shared" si="73"/>
        <v>0</v>
      </c>
    </row>
    <row r="7" spans="1:164" x14ac:dyDescent="0.2">
      <c r="A7" s="17"/>
      <c r="B7" s="30">
        <v>4</v>
      </c>
      <c r="C7" s="31" t="s">
        <v>35</v>
      </c>
      <c r="D7" s="32" t="s">
        <v>40</v>
      </c>
      <c r="E7" s="33" t="s">
        <v>7</v>
      </c>
      <c r="F7" s="34">
        <f t="shared" si="39"/>
        <v>180.55</v>
      </c>
      <c r="G7" s="35">
        <f t="shared" si="40"/>
        <v>20</v>
      </c>
      <c r="H7" s="58">
        <f t="shared" si="41"/>
        <v>3611</v>
      </c>
      <c r="I7" s="36">
        <f t="shared" si="42"/>
        <v>2</v>
      </c>
      <c r="J7" s="37">
        <f t="shared" si="43"/>
        <v>216</v>
      </c>
      <c r="K7" s="37">
        <f>IFERROR(SUM(L7/G7)*100,"")</f>
        <v>95</v>
      </c>
      <c r="L7" s="43">
        <v>19</v>
      </c>
      <c r="M7" s="43"/>
      <c r="N7" s="44">
        <v>1</v>
      </c>
      <c r="O7" s="38">
        <v>189</v>
      </c>
      <c r="P7" s="39">
        <v>181</v>
      </c>
      <c r="Q7" s="39">
        <v>179</v>
      </c>
      <c r="R7" s="39">
        <v>176</v>
      </c>
      <c r="S7" s="40">
        <f t="shared" si="44"/>
        <v>725</v>
      </c>
      <c r="T7" s="38">
        <v>152</v>
      </c>
      <c r="U7" s="39">
        <v>179</v>
      </c>
      <c r="V7" s="39">
        <v>175</v>
      </c>
      <c r="W7" s="39">
        <v>163</v>
      </c>
      <c r="X7" s="40">
        <f t="shared" si="45"/>
        <v>669</v>
      </c>
      <c r="Y7" s="38">
        <v>186</v>
      </c>
      <c r="Z7" s="39">
        <v>189</v>
      </c>
      <c r="AA7" s="39">
        <v>216</v>
      </c>
      <c r="AB7" s="39">
        <v>196</v>
      </c>
      <c r="AC7" s="40">
        <f t="shared" si="46"/>
        <v>787</v>
      </c>
      <c r="AD7" s="38"/>
      <c r="AE7" s="39"/>
      <c r="AF7" s="39"/>
      <c r="AG7" s="39"/>
      <c r="AH7" s="40">
        <f t="shared" si="47"/>
        <v>0</v>
      </c>
      <c r="AI7" s="38"/>
      <c r="AJ7" s="39"/>
      <c r="AK7" s="39"/>
      <c r="AL7" s="39"/>
      <c r="AM7" s="40">
        <f t="shared" si="48"/>
        <v>0</v>
      </c>
      <c r="AN7" s="38"/>
      <c r="AO7" s="39"/>
      <c r="AP7" s="39"/>
      <c r="AQ7" s="39"/>
      <c r="AR7" s="40">
        <f t="shared" si="49"/>
        <v>0</v>
      </c>
      <c r="AS7" s="38"/>
      <c r="AT7" s="39"/>
      <c r="AU7" s="39"/>
      <c r="AV7" s="39"/>
      <c r="AW7" s="40">
        <f t="shared" si="50"/>
        <v>0</v>
      </c>
      <c r="AX7" s="38">
        <v>154</v>
      </c>
      <c r="AY7" s="39">
        <v>181</v>
      </c>
      <c r="AZ7" s="39">
        <v>183</v>
      </c>
      <c r="BA7" s="39">
        <v>141</v>
      </c>
      <c r="BB7" s="40">
        <f t="shared" si="51"/>
        <v>659</v>
      </c>
      <c r="BC7" s="38"/>
      <c r="BD7" s="39"/>
      <c r="BE7" s="39"/>
      <c r="BF7" s="39"/>
      <c r="BG7" s="40">
        <f t="shared" si="52"/>
        <v>0</v>
      </c>
      <c r="BH7" s="38"/>
      <c r="BI7" s="39"/>
      <c r="BJ7" s="39"/>
      <c r="BK7" s="39"/>
      <c r="BL7" s="40">
        <f t="shared" si="53"/>
        <v>0</v>
      </c>
      <c r="BM7" s="38"/>
      <c r="BN7" s="39"/>
      <c r="BO7" s="39"/>
      <c r="BP7" s="39"/>
      <c r="BQ7" s="40">
        <f t="shared" si="54"/>
        <v>0</v>
      </c>
      <c r="BR7" s="38"/>
      <c r="BS7" s="39"/>
      <c r="BT7" s="39"/>
      <c r="BU7" s="39"/>
      <c r="BV7" s="40">
        <f t="shared" si="55"/>
        <v>0</v>
      </c>
      <c r="BW7" s="38"/>
      <c r="BX7" s="39"/>
      <c r="BY7" s="39"/>
      <c r="BZ7" s="39"/>
      <c r="CA7" s="40">
        <f t="shared" si="56"/>
        <v>0</v>
      </c>
      <c r="CB7" s="38">
        <v>183</v>
      </c>
      <c r="CC7" s="39">
        <v>191</v>
      </c>
      <c r="CD7" s="39">
        <v>203</v>
      </c>
      <c r="CE7" s="39">
        <v>192</v>
      </c>
      <c r="CF7" s="40">
        <f t="shared" si="57"/>
        <v>769</v>
      </c>
      <c r="CG7" s="38"/>
      <c r="CH7" s="39"/>
      <c r="CI7" s="39"/>
      <c r="CJ7" s="39"/>
      <c r="CK7" s="40">
        <f t="shared" si="58"/>
        <v>0</v>
      </c>
      <c r="CL7" s="38"/>
      <c r="CM7" s="39"/>
      <c r="CN7" s="39"/>
      <c r="CO7" s="39"/>
      <c r="CP7" s="40">
        <f t="shared" si="59"/>
        <v>0</v>
      </c>
      <c r="CQ7" s="38"/>
      <c r="CR7" s="39"/>
      <c r="CS7" s="39"/>
      <c r="CT7" s="39"/>
      <c r="CU7" s="40">
        <f t="shared" si="60"/>
        <v>0</v>
      </c>
      <c r="CV7" s="38"/>
      <c r="CW7" s="39"/>
      <c r="CX7" s="39"/>
      <c r="CY7" s="39"/>
      <c r="CZ7" s="40">
        <f t="shared" si="61"/>
        <v>0</v>
      </c>
      <c r="DA7" s="38"/>
      <c r="DB7" s="39"/>
      <c r="DC7" s="39"/>
      <c r="DD7" s="39"/>
      <c r="DE7" s="40">
        <f t="shared" si="62"/>
        <v>0</v>
      </c>
      <c r="DF7" s="38"/>
      <c r="DG7" s="39"/>
      <c r="DH7" s="39"/>
      <c r="DI7" s="39"/>
      <c r="DJ7" s="40">
        <f t="shared" si="63"/>
        <v>0</v>
      </c>
      <c r="DK7" s="38"/>
      <c r="DL7" s="39"/>
      <c r="DM7" s="39"/>
      <c r="DN7" s="39"/>
      <c r="DO7" s="40">
        <f t="shared" si="64"/>
        <v>0</v>
      </c>
      <c r="DP7" s="38"/>
      <c r="DQ7" s="39"/>
      <c r="DR7" s="39"/>
      <c r="DS7" s="39"/>
      <c r="DT7" s="40">
        <f t="shared" si="65"/>
        <v>0</v>
      </c>
      <c r="DU7" s="38"/>
      <c r="DV7" s="39"/>
      <c r="DW7" s="39"/>
      <c r="DX7" s="39"/>
      <c r="DY7" s="40">
        <f t="shared" si="66"/>
        <v>0</v>
      </c>
      <c r="DZ7" s="38"/>
      <c r="EA7" s="39"/>
      <c r="EB7" s="39"/>
      <c r="EC7" s="39"/>
      <c r="ED7" s="40">
        <f t="shared" si="67"/>
        <v>0</v>
      </c>
      <c r="EE7" s="38"/>
      <c r="EF7" s="39"/>
      <c r="EG7" s="39"/>
      <c r="EH7" s="39"/>
      <c r="EI7" s="40">
        <f t="shared" si="68"/>
        <v>0</v>
      </c>
      <c r="EJ7" s="38"/>
      <c r="EK7" s="39"/>
      <c r="EL7" s="39"/>
      <c r="EM7" s="39"/>
      <c r="EN7" s="40">
        <f t="shared" si="69"/>
        <v>0</v>
      </c>
      <c r="EO7" s="38"/>
      <c r="EP7" s="39"/>
      <c r="EQ7" s="39"/>
      <c r="ER7" s="39"/>
      <c r="ES7" s="40">
        <f t="shared" si="70"/>
        <v>0</v>
      </c>
      <c r="ET7" s="38"/>
      <c r="EU7" s="39"/>
      <c r="EV7" s="39"/>
      <c r="EW7" s="39"/>
      <c r="EX7" s="40">
        <f t="shared" si="71"/>
        <v>0</v>
      </c>
      <c r="EY7" s="38"/>
      <c r="EZ7" s="39"/>
      <c r="FA7" s="39"/>
      <c r="FB7" s="39"/>
      <c r="FC7" s="40">
        <f t="shared" si="72"/>
        <v>0</v>
      </c>
      <c r="FD7" s="38"/>
      <c r="FE7" s="39"/>
      <c r="FF7" s="39"/>
      <c r="FG7" s="39"/>
      <c r="FH7" s="40">
        <f t="shared" si="73"/>
        <v>0</v>
      </c>
    </row>
    <row r="8" spans="1:164" x14ac:dyDescent="0.2">
      <c r="A8" s="17"/>
      <c r="B8" s="30">
        <v>5</v>
      </c>
      <c r="C8" s="31" t="s">
        <v>35</v>
      </c>
      <c r="D8" s="32" t="s">
        <v>37</v>
      </c>
      <c r="E8" s="33" t="s">
        <v>19</v>
      </c>
      <c r="F8" s="34">
        <f t="shared" si="39"/>
        <v>180.2</v>
      </c>
      <c r="G8" s="35">
        <f t="shared" si="40"/>
        <v>20</v>
      </c>
      <c r="H8" s="58">
        <f t="shared" si="41"/>
        <v>3604</v>
      </c>
      <c r="I8" s="36">
        <f t="shared" si="42"/>
        <v>4</v>
      </c>
      <c r="J8" s="37">
        <f t="shared" si="43"/>
        <v>233</v>
      </c>
      <c r="K8" s="37">
        <f>IFERROR(SUM(L8/G8)*100,"")</f>
        <v>65</v>
      </c>
      <c r="L8" s="43">
        <v>13</v>
      </c>
      <c r="M8" s="43"/>
      <c r="N8" s="44">
        <v>7</v>
      </c>
      <c r="O8" s="38">
        <v>146</v>
      </c>
      <c r="P8" s="39">
        <v>145</v>
      </c>
      <c r="Q8" s="39">
        <v>181</v>
      </c>
      <c r="R8" s="39">
        <v>167</v>
      </c>
      <c r="S8" s="40">
        <f t="shared" si="44"/>
        <v>639</v>
      </c>
      <c r="T8" s="38">
        <v>183</v>
      </c>
      <c r="U8" s="39">
        <v>181</v>
      </c>
      <c r="V8" s="39">
        <v>174</v>
      </c>
      <c r="W8" s="39">
        <v>179</v>
      </c>
      <c r="X8" s="40">
        <f t="shared" si="45"/>
        <v>717</v>
      </c>
      <c r="Y8" s="38">
        <v>192</v>
      </c>
      <c r="Z8" s="39">
        <v>204</v>
      </c>
      <c r="AA8" s="39">
        <v>202</v>
      </c>
      <c r="AB8" s="39">
        <v>163</v>
      </c>
      <c r="AC8" s="40">
        <f t="shared" si="46"/>
        <v>761</v>
      </c>
      <c r="AD8" s="38">
        <v>183</v>
      </c>
      <c r="AE8" s="39">
        <v>155</v>
      </c>
      <c r="AF8" s="39">
        <v>219</v>
      </c>
      <c r="AG8" s="39">
        <v>191</v>
      </c>
      <c r="AH8" s="40">
        <f t="shared" si="47"/>
        <v>748</v>
      </c>
      <c r="AI8" s="38"/>
      <c r="AJ8" s="39"/>
      <c r="AK8" s="39"/>
      <c r="AL8" s="39"/>
      <c r="AM8" s="40">
        <f t="shared" si="48"/>
        <v>0</v>
      </c>
      <c r="AN8" s="38"/>
      <c r="AO8" s="39"/>
      <c r="AP8" s="39"/>
      <c r="AQ8" s="39"/>
      <c r="AR8" s="40">
        <f t="shared" si="49"/>
        <v>0</v>
      </c>
      <c r="AS8" s="38"/>
      <c r="AT8" s="39"/>
      <c r="AU8" s="39"/>
      <c r="AV8" s="39"/>
      <c r="AW8" s="40">
        <f t="shared" si="50"/>
        <v>0</v>
      </c>
      <c r="AX8" s="38"/>
      <c r="AY8" s="39"/>
      <c r="AZ8" s="39"/>
      <c r="BA8" s="39"/>
      <c r="BB8" s="40">
        <f t="shared" si="51"/>
        <v>0</v>
      </c>
      <c r="BC8" s="38"/>
      <c r="BD8" s="39"/>
      <c r="BE8" s="39"/>
      <c r="BF8" s="39"/>
      <c r="BG8" s="40">
        <f t="shared" si="52"/>
        <v>0</v>
      </c>
      <c r="BH8" s="38"/>
      <c r="BI8" s="39"/>
      <c r="BJ8" s="39"/>
      <c r="BK8" s="39"/>
      <c r="BL8" s="40">
        <f t="shared" si="53"/>
        <v>0</v>
      </c>
      <c r="BM8" s="38"/>
      <c r="BN8" s="39"/>
      <c r="BO8" s="39"/>
      <c r="BP8" s="39"/>
      <c r="BQ8" s="40">
        <f t="shared" si="54"/>
        <v>0</v>
      </c>
      <c r="BR8" s="38"/>
      <c r="BS8" s="39"/>
      <c r="BT8" s="39"/>
      <c r="BU8" s="39"/>
      <c r="BV8" s="40">
        <f t="shared" si="55"/>
        <v>0</v>
      </c>
      <c r="BW8" s="38"/>
      <c r="BX8" s="39"/>
      <c r="BY8" s="39"/>
      <c r="BZ8" s="39"/>
      <c r="CA8" s="40">
        <f t="shared" si="56"/>
        <v>0</v>
      </c>
      <c r="CB8" s="38">
        <v>173</v>
      </c>
      <c r="CC8" s="39">
        <v>233</v>
      </c>
      <c r="CD8" s="39">
        <v>145</v>
      </c>
      <c r="CE8" s="39">
        <v>184</v>
      </c>
      <c r="CF8" s="40">
        <f t="shared" si="57"/>
        <v>735</v>
      </c>
      <c r="CG8" s="38"/>
      <c r="CH8" s="39"/>
      <c r="CI8" s="39"/>
      <c r="CJ8" s="39"/>
      <c r="CK8" s="40">
        <f t="shared" si="58"/>
        <v>0</v>
      </c>
      <c r="CL8" s="38"/>
      <c r="CM8" s="39"/>
      <c r="CN8" s="39"/>
      <c r="CO8" s="39"/>
      <c r="CP8" s="40">
        <f t="shared" si="59"/>
        <v>0</v>
      </c>
      <c r="CQ8" s="38"/>
      <c r="CR8" s="39"/>
      <c r="CS8" s="39"/>
      <c r="CT8" s="39"/>
      <c r="CU8" s="40">
        <f t="shared" si="60"/>
        <v>0</v>
      </c>
      <c r="CV8" s="38"/>
      <c r="CW8" s="39"/>
      <c r="CX8" s="39"/>
      <c r="CY8" s="39"/>
      <c r="CZ8" s="40">
        <f t="shared" si="61"/>
        <v>0</v>
      </c>
      <c r="DA8" s="38"/>
      <c r="DB8" s="39"/>
      <c r="DC8" s="39"/>
      <c r="DD8" s="39"/>
      <c r="DE8" s="40">
        <f t="shared" si="62"/>
        <v>0</v>
      </c>
      <c r="DF8" s="38"/>
      <c r="DG8" s="39"/>
      <c r="DH8" s="39"/>
      <c r="DI8" s="39"/>
      <c r="DJ8" s="40">
        <f t="shared" si="63"/>
        <v>0</v>
      </c>
      <c r="DK8" s="38"/>
      <c r="DL8" s="39"/>
      <c r="DM8" s="39"/>
      <c r="DN8" s="39"/>
      <c r="DO8" s="40">
        <f t="shared" si="64"/>
        <v>0</v>
      </c>
      <c r="DP8" s="38"/>
      <c r="DQ8" s="39"/>
      <c r="DR8" s="39"/>
      <c r="DS8" s="39"/>
      <c r="DT8" s="40">
        <f t="shared" si="65"/>
        <v>0</v>
      </c>
      <c r="DU8" s="38"/>
      <c r="DV8" s="39"/>
      <c r="DW8" s="39"/>
      <c r="DX8" s="39"/>
      <c r="DY8" s="40">
        <f t="shared" si="66"/>
        <v>0</v>
      </c>
      <c r="DZ8" s="38"/>
      <c r="EA8" s="39"/>
      <c r="EB8" s="39"/>
      <c r="EC8" s="39"/>
      <c r="ED8" s="40">
        <f t="shared" si="67"/>
        <v>0</v>
      </c>
      <c r="EE8" s="38"/>
      <c r="EF8" s="39"/>
      <c r="EG8" s="39"/>
      <c r="EH8" s="39"/>
      <c r="EI8" s="40">
        <f t="shared" si="68"/>
        <v>0</v>
      </c>
      <c r="EJ8" s="38"/>
      <c r="EK8" s="39"/>
      <c r="EL8" s="39"/>
      <c r="EM8" s="39"/>
      <c r="EN8" s="40">
        <f t="shared" si="69"/>
        <v>0</v>
      </c>
      <c r="EO8" s="38"/>
      <c r="EP8" s="39"/>
      <c r="EQ8" s="39"/>
      <c r="ER8" s="39"/>
      <c r="ES8" s="40">
        <f t="shared" si="70"/>
        <v>0</v>
      </c>
      <c r="ET8" s="38"/>
      <c r="EU8" s="39"/>
      <c r="EV8" s="39"/>
      <c r="EW8" s="39"/>
      <c r="EX8" s="40">
        <f t="shared" si="71"/>
        <v>0</v>
      </c>
      <c r="EY8" s="38"/>
      <c r="EZ8" s="39"/>
      <c r="FA8" s="39"/>
      <c r="FB8" s="39"/>
      <c r="FC8" s="40">
        <f t="shared" si="72"/>
        <v>0</v>
      </c>
      <c r="FD8" s="38"/>
      <c r="FE8" s="39"/>
      <c r="FF8" s="39"/>
      <c r="FG8" s="39"/>
      <c r="FH8" s="40">
        <f t="shared" si="73"/>
        <v>0</v>
      </c>
    </row>
    <row r="9" spans="1:164" x14ac:dyDescent="0.2">
      <c r="A9" s="17"/>
      <c r="B9" s="30">
        <v>6</v>
      </c>
      <c r="C9" s="31" t="s">
        <v>35</v>
      </c>
      <c r="D9" s="32" t="s">
        <v>43</v>
      </c>
      <c r="E9" s="33" t="s">
        <v>86</v>
      </c>
      <c r="F9" s="34">
        <f t="shared" si="39"/>
        <v>176</v>
      </c>
      <c r="G9" s="35">
        <f t="shared" si="40"/>
        <v>8</v>
      </c>
      <c r="H9" s="58">
        <f t="shared" si="41"/>
        <v>1408</v>
      </c>
      <c r="I9" s="36">
        <f t="shared" si="42"/>
        <v>3</v>
      </c>
      <c r="J9" s="37">
        <f t="shared" si="43"/>
        <v>217</v>
      </c>
      <c r="K9" s="37">
        <f>SUM(L9/G9)*100</f>
        <v>62.5</v>
      </c>
      <c r="L9" s="43">
        <v>5</v>
      </c>
      <c r="M9" s="43"/>
      <c r="N9" s="44">
        <v>3</v>
      </c>
      <c r="O9" s="38"/>
      <c r="P9" s="39"/>
      <c r="Q9" s="39"/>
      <c r="R9" s="39"/>
      <c r="S9" s="40">
        <f t="shared" si="44"/>
        <v>0</v>
      </c>
      <c r="T9" s="38">
        <v>217</v>
      </c>
      <c r="U9" s="39">
        <v>193</v>
      </c>
      <c r="V9" s="39">
        <v>200</v>
      </c>
      <c r="W9" s="39">
        <v>161</v>
      </c>
      <c r="X9" s="40">
        <f t="shared" si="45"/>
        <v>771</v>
      </c>
      <c r="Y9" s="38"/>
      <c r="Z9" s="39"/>
      <c r="AA9" s="39"/>
      <c r="AB9" s="39"/>
      <c r="AC9" s="40">
        <f t="shared" si="46"/>
        <v>0</v>
      </c>
      <c r="AD9" s="38">
        <v>119</v>
      </c>
      <c r="AE9" s="39">
        <v>162</v>
      </c>
      <c r="AF9" s="39">
        <v>212</v>
      </c>
      <c r="AG9" s="39">
        <v>141</v>
      </c>
      <c r="AH9" s="40">
        <f t="shared" si="47"/>
        <v>634</v>
      </c>
      <c r="AI9" s="38"/>
      <c r="AJ9" s="39"/>
      <c r="AK9" s="39"/>
      <c r="AL9" s="39"/>
      <c r="AM9" s="40">
        <f t="shared" si="48"/>
        <v>0</v>
      </c>
      <c r="AN9" s="38"/>
      <c r="AO9" s="39"/>
      <c r="AP9" s="39"/>
      <c r="AQ9" s="39"/>
      <c r="AR9" s="40">
        <f t="shared" si="49"/>
        <v>0</v>
      </c>
      <c r="AS9" s="38"/>
      <c r="AT9" s="39"/>
      <c r="AU9" s="39"/>
      <c r="AV9" s="39"/>
      <c r="AW9" s="40">
        <f t="shared" si="50"/>
        <v>0</v>
      </c>
      <c r="AX9" s="38"/>
      <c r="AY9" s="39"/>
      <c r="AZ9" s="39"/>
      <c r="BA9" s="39"/>
      <c r="BB9" s="40">
        <f t="shared" si="51"/>
        <v>0</v>
      </c>
      <c r="BC9" s="38"/>
      <c r="BD9" s="39"/>
      <c r="BE9" s="39"/>
      <c r="BF9" s="39"/>
      <c r="BG9" s="40">
        <f t="shared" si="52"/>
        <v>0</v>
      </c>
      <c r="BH9" s="38"/>
      <c r="BI9" s="39"/>
      <c r="BJ9" s="39"/>
      <c r="BK9" s="39"/>
      <c r="BL9" s="40">
        <f t="shared" si="53"/>
        <v>0</v>
      </c>
      <c r="BM9" s="38"/>
      <c r="BN9" s="39"/>
      <c r="BO9" s="39"/>
      <c r="BP9" s="39"/>
      <c r="BQ9" s="40">
        <f t="shared" si="54"/>
        <v>0</v>
      </c>
      <c r="BR9" s="38"/>
      <c r="BS9" s="39"/>
      <c r="BT9" s="39"/>
      <c r="BU9" s="39"/>
      <c r="BV9" s="40">
        <f t="shared" si="55"/>
        <v>0</v>
      </c>
      <c r="BW9" s="38"/>
      <c r="BX9" s="39"/>
      <c r="BY9" s="39"/>
      <c r="BZ9" s="39"/>
      <c r="CA9" s="40">
        <f t="shared" si="56"/>
        <v>0</v>
      </c>
      <c r="CB9" s="38"/>
      <c r="CC9" s="39"/>
      <c r="CD9" s="39"/>
      <c r="CE9" s="39"/>
      <c r="CF9" s="40">
        <f t="shared" si="57"/>
        <v>0</v>
      </c>
      <c r="CG9" s="38"/>
      <c r="CH9" s="39"/>
      <c r="CI9" s="39"/>
      <c r="CJ9" s="39"/>
      <c r="CK9" s="40">
        <f t="shared" si="58"/>
        <v>0</v>
      </c>
      <c r="CL9" s="38"/>
      <c r="CM9" s="39"/>
      <c r="CN9" s="39"/>
      <c r="CO9" s="39"/>
      <c r="CP9" s="40">
        <f t="shared" si="59"/>
        <v>0</v>
      </c>
      <c r="CQ9" s="38"/>
      <c r="CR9" s="39"/>
      <c r="CS9" s="39"/>
      <c r="CT9" s="39"/>
      <c r="CU9" s="40">
        <f t="shared" si="60"/>
        <v>0</v>
      </c>
      <c r="CV9" s="38"/>
      <c r="CW9" s="39"/>
      <c r="CX9" s="39"/>
      <c r="CY9" s="39"/>
      <c r="CZ9" s="40">
        <f t="shared" si="61"/>
        <v>0</v>
      </c>
      <c r="DA9" s="38"/>
      <c r="DB9" s="39"/>
      <c r="DC9" s="39"/>
      <c r="DD9" s="39"/>
      <c r="DE9" s="40">
        <f t="shared" si="62"/>
        <v>0</v>
      </c>
      <c r="DF9" s="38"/>
      <c r="DG9" s="39"/>
      <c r="DH9" s="39"/>
      <c r="DI9" s="39"/>
      <c r="DJ9" s="40">
        <f t="shared" si="63"/>
        <v>0</v>
      </c>
      <c r="DK9" s="38"/>
      <c r="DL9" s="39"/>
      <c r="DM9" s="39"/>
      <c r="DN9" s="39"/>
      <c r="DO9" s="40">
        <f t="shared" si="64"/>
        <v>0</v>
      </c>
      <c r="DP9" s="38"/>
      <c r="DQ9" s="39"/>
      <c r="DR9" s="39"/>
      <c r="DS9" s="39"/>
      <c r="DT9" s="40">
        <f t="shared" si="65"/>
        <v>0</v>
      </c>
      <c r="DU9" s="38"/>
      <c r="DV9" s="39"/>
      <c r="DW9" s="39"/>
      <c r="DX9" s="39"/>
      <c r="DY9" s="40">
        <f t="shared" si="66"/>
        <v>0</v>
      </c>
      <c r="DZ9" s="38"/>
      <c r="EA9" s="39"/>
      <c r="EB9" s="39"/>
      <c r="EC9" s="39"/>
      <c r="ED9" s="40">
        <f t="shared" si="67"/>
        <v>0</v>
      </c>
      <c r="EE9" s="38"/>
      <c r="EF9" s="39"/>
      <c r="EG9" s="39"/>
      <c r="EH9" s="39"/>
      <c r="EI9" s="40">
        <f t="shared" si="68"/>
        <v>0</v>
      </c>
      <c r="EJ9" s="38"/>
      <c r="EK9" s="39"/>
      <c r="EL9" s="39"/>
      <c r="EM9" s="39"/>
      <c r="EN9" s="40">
        <f t="shared" si="69"/>
        <v>0</v>
      </c>
      <c r="EO9" s="38"/>
      <c r="EP9" s="39"/>
      <c r="EQ9" s="39"/>
      <c r="ER9" s="39"/>
      <c r="ES9" s="40">
        <f t="shared" si="70"/>
        <v>0</v>
      </c>
      <c r="ET9" s="38"/>
      <c r="EU9" s="39"/>
      <c r="EV9" s="39"/>
      <c r="EW9" s="39"/>
      <c r="EX9" s="40">
        <f t="shared" si="71"/>
        <v>0</v>
      </c>
      <c r="EY9" s="38"/>
      <c r="EZ9" s="39"/>
      <c r="FA9" s="39"/>
      <c r="FB9" s="39"/>
      <c r="FC9" s="40">
        <f t="shared" si="72"/>
        <v>0</v>
      </c>
      <c r="FD9" s="38"/>
      <c r="FE9" s="39"/>
      <c r="FF9" s="39"/>
      <c r="FG9" s="39"/>
      <c r="FH9" s="40">
        <f t="shared" si="73"/>
        <v>0</v>
      </c>
    </row>
    <row r="10" spans="1:164" x14ac:dyDescent="0.2">
      <c r="A10" s="17"/>
      <c r="B10" s="30">
        <v>7</v>
      </c>
      <c r="C10" s="31" t="s">
        <v>35</v>
      </c>
      <c r="D10" s="32" t="s">
        <v>39</v>
      </c>
      <c r="E10" s="33" t="s">
        <v>5</v>
      </c>
      <c r="F10" s="34">
        <f t="shared" si="39"/>
        <v>173.7</v>
      </c>
      <c r="G10" s="35">
        <f t="shared" si="40"/>
        <v>20</v>
      </c>
      <c r="H10" s="58">
        <f t="shared" si="41"/>
        <v>3474</v>
      </c>
      <c r="I10" s="36">
        <f t="shared" si="42"/>
        <v>1</v>
      </c>
      <c r="J10" s="37">
        <f t="shared" si="43"/>
        <v>204</v>
      </c>
      <c r="K10" s="37">
        <f t="shared" ref="K10:K41" si="74">IFERROR(SUM(L10/G10)*100,"")</f>
        <v>75</v>
      </c>
      <c r="L10" s="43">
        <v>15</v>
      </c>
      <c r="M10" s="43"/>
      <c r="N10" s="44">
        <v>5</v>
      </c>
      <c r="O10" s="38"/>
      <c r="P10" s="39"/>
      <c r="Q10" s="39"/>
      <c r="R10" s="39"/>
      <c r="S10" s="40">
        <f t="shared" si="44"/>
        <v>0</v>
      </c>
      <c r="T10" s="38">
        <v>131</v>
      </c>
      <c r="U10" s="39">
        <v>167</v>
      </c>
      <c r="V10" s="39">
        <v>192</v>
      </c>
      <c r="W10" s="39">
        <v>188</v>
      </c>
      <c r="X10" s="40">
        <f t="shared" si="45"/>
        <v>678</v>
      </c>
      <c r="Y10" s="38">
        <v>149</v>
      </c>
      <c r="Z10" s="39">
        <v>188</v>
      </c>
      <c r="AA10" s="39">
        <v>171</v>
      </c>
      <c r="AB10" s="39">
        <v>189</v>
      </c>
      <c r="AC10" s="40">
        <f t="shared" si="46"/>
        <v>697</v>
      </c>
      <c r="AD10" s="38"/>
      <c r="AE10" s="39"/>
      <c r="AF10" s="39"/>
      <c r="AG10" s="39"/>
      <c r="AH10" s="40">
        <f t="shared" si="47"/>
        <v>0</v>
      </c>
      <c r="AI10" s="38">
        <v>170</v>
      </c>
      <c r="AJ10" s="39">
        <v>189</v>
      </c>
      <c r="AK10" s="39">
        <v>189</v>
      </c>
      <c r="AL10" s="39">
        <v>204</v>
      </c>
      <c r="AM10" s="40">
        <f t="shared" si="48"/>
        <v>752</v>
      </c>
      <c r="AN10" s="38"/>
      <c r="AO10" s="39"/>
      <c r="AP10" s="39"/>
      <c r="AQ10" s="39"/>
      <c r="AR10" s="40">
        <f t="shared" si="49"/>
        <v>0</v>
      </c>
      <c r="AS10" s="38"/>
      <c r="AT10" s="39"/>
      <c r="AU10" s="39"/>
      <c r="AV10" s="39"/>
      <c r="AW10" s="40">
        <f t="shared" si="50"/>
        <v>0</v>
      </c>
      <c r="AX10" s="38"/>
      <c r="AY10" s="39"/>
      <c r="AZ10" s="39"/>
      <c r="BA10" s="39"/>
      <c r="BB10" s="40">
        <f t="shared" si="51"/>
        <v>0</v>
      </c>
      <c r="BC10" s="38"/>
      <c r="BD10" s="39"/>
      <c r="BE10" s="39"/>
      <c r="BF10" s="39"/>
      <c r="BG10" s="40">
        <f t="shared" si="52"/>
        <v>0</v>
      </c>
      <c r="BH10" s="38"/>
      <c r="BI10" s="39"/>
      <c r="BJ10" s="39"/>
      <c r="BK10" s="39"/>
      <c r="BL10" s="40">
        <f t="shared" si="53"/>
        <v>0</v>
      </c>
      <c r="BM10" s="38"/>
      <c r="BN10" s="39"/>
      <c r="BO10" s="39"/>
      <c r="BP10" s="39"/>
      <c r="BQ10" s="40">
        <f t="shared" si="54"/>
        <v>0</v>
      </c>
      <c r="BR10" s="38"/>
      <c r="BS10" s="39"/>
      <c r="BT10" s="39"/>
      <c r="BU10" s="39"/>
      <c r="BV10" s="40">
        <f t="shared" si="55"/>
        <v>0</v>
      </c>
      <c r="BW10" s="38"/>
      <c r="BX10" s="39"/>
      <c r="BY10" s="39"/>
      <c r="BZ10" s="39"/>
      <c r="CA10" s="40">
        <f t="shared" si="56"/>
        <v>0</v>
      </c>
      <c r="CB10" s="38">
        <v>182</v>
      </c>
      <c r="CC10" s="39">
        <v>164</v>
      </c>
      <c r="CD10" s="39">
        <v>168</v>
      </c>
      <c r="CE10" s="39">
        <v>166</v>
      </c>
      <c r="CF10" s="40">
        <f t="shared" si="57"/>
        <v>680</v>
      </c>
      <c r="CG10" s="38"/>
      <c r="CH10" s="39"/>
      <c r="CI10" s="39"/>
      <c r="CJ10" s="39"/>
      <c r="CK10" s="40">
        <f t="shared" si="58"/>
        <v>0</v>
      </c>
      <c r="CL10" s="38"/>
      <c r="CM10" s="39"/>
      <c r="CN10" s="39"/>
      <c r="CO10" s="39"/>
      <c r="CP10" s="40">
        <f t="shared" si="59"/>
        <v>0</v>
      </c>
      <c r="CQ10" s="38"/>
      <c r="CR10" s="39"/>
      <c r="CS10" s="39"/>
      <c r="CT10" s="39"/>
      <c r="CU10" s="40">
        <f t="shared" si="60"/>
        <v>0</v>
      </c>
      <c r="CV10" s="38">
        <v>158</v>
      </c>
      <c r="CW10" s="39">
        <v>161</v>
      </c>
      <c r="CX10" s="39">
        <v>167</v>
      </c>
      <c r="CY10" s="39">
        <v>180</v>
      </c>
      <c r="CZ10" s="40">
        <f t="shared" si="61"/>
        <v>666</v>
      </c>
      <c r="DA10" s="38"/>
      <c r="DB10" s="39"/>
      <c r="DC10" s="39"/>
      <c r="DD10" s="39"/>
      <c r="DE10" s="40">
        <f t="shared" si="62"/>
        <v>0</v>
      </c>
      <c r="DF10" s="38"/>
      <c r="DG10" s="39"/>
      <c r="DH10" s="39"/>
      <c r="DI10" s="39"/>
      <c r="DJ10" s="40">
        <f t="shared" si="63"/>
        <v>0</v>
      </c>
      <c r="DK10" s="38"/>
      <c r="DL10" s="39"/>
      <c r="DM10" s="39"/>
      <c r="DN10" s="39"/>
      <c r="DO10" s="40">
        <f t="shared" si="64"/>
        <v>0</v>
      </c>
      <c r="DP10" s="38"/>
      <c r="DQ10" s="39"/>
      <c r="DR10" s="39"/>
      <c r="DS10" s="39"/>
      <c r="DT10" s="40">
        <f t="shared" si="65"/>
        <v>0</v>
      </c>
      <c r="DU10" s="38"/>
      <c r="DV10" s="39"/>
      <c r="DW10" s="39"/>
      <c r="DX10" s="39"/>
      <c r="DY10" s="40">
        <f t="shared" si="66"/>
        <v>0</v>
      </c>
      <c r="DZ10" s="38"/>
      <c r="EA10" s="39"/>
      <c r="EB10" s="39"/>
      <c r="EC10" s="39"/>
      <c r="ED10" s="40">
        <f t="shared" si="67"/>
        <v>0</v>
      </c>
      <c r="EE10" s="38"/>
      <c r="EF10" s="39"/>
      <c r="EG10" s="39"/>
      <c r="EH10" s="39"/>
      <c r="EI10" s="40">
        <f t="shared" si="68"/>
        <v>0</v>
      </c>
      <c r="EJ10" s="38"/>
      <c r="EK10" s="39"/>
      <c r="EL10" s="39"/>
      <c r="EM10" s="39"/>
      <c r="EN10" s="40">
        <f t="shared" si="69"/>
        <v>0</v>
      </c>
      <c r="EO10" s="38"/>
      <c r="EP10" s="39"/>
      <c r="EQ10" s="39"/>
      <c r="ER10" s="39"/>
      <c r="ES10" s="40">
        <f t="shared" si="70"/>
        <v>0</v>
      </c>
      <c r="ET10" s="38"/>
      <c r="EU10" s="39"/>
      <c r="EV10" s="39"/>
      <c r="EW10" s="39"/>
      <c r="EX10" s="40">
        <f t="shared" si="71"/>
        <v>0</v>
      </c>
      <c r="EY10" s="38"/>
      <c r="EZ10" s="39"/>
      <c r="FA10" s="39"/>
      <c r="FB10" s="39"/>
      <c r="FC10" s="40">
        <f t="shared" si="72"/>
        <v>0</v>
      </c>
      <c r="FD10" s="38"/>
      <c r="FE10" s="39"/>
      <c r="FF10" s="39"/>
      <c r="FG10" s="39"/>
      <c r="FH10" s="40">
        <f t="shared" si="73"/>
        <v>0</v>
      </c>
    </row>
    <row r="11" spans="1:164" x14ac:dyDescent="0.2">
      <c r="A11" s="17"/>
      <c r="B11" s="30">
        <v>8</v>
      </c>
      <c r="C11" s="31" t="s">
        <v>35</v>
      </c>
      <c r="D11" s="32" t="s">
        <v>50</v>
      </c>
      <c r="E11" s="33" t="s">
        <v>18</v>
      </c>
      <c r="F11" s="34">
        <f t="shared" si="39"/>
        <v>172.3</v>
      </c>
      <c r="G11" s="35">
        <f t="shared" si="40"/>
        <v>20</v>
      </c>
      <c r="H11" s="58">
        <f t="shared" si="41"/>
        <v>3446</v>
      </c>
      <c r="I11" s="36">
        <f t="shared" si="42"/>
        <v>2</v>
      </c>
      <c r="J11" s="37">
        <f t="shared" si="43"/>
        <v>222</v>
      </c>
      <c r="K11" s="37">
        <f t="shared" si="74"/>
        <v>70</v>
      </c>
      <c r="L11" s="43">
        <v>14</v>
      </c>
      <c r="M11" s="43"/>
      <c r="N11" s="44">
        <v>6</v>
      </c>
      <c r="O11" s="38">
        <v>150</v>
      </c>
      <c r="P11" s="39">
        <v>222</v>
      </c>
      <c r="Q11" s="39">
        <v>173</v>
      </c>
      <c r="R11" s="39">
        <v>133</v>
      </c>
      <c r="S11" s="40">
        <f t="shared" si="44"/>
        <v>678</v>
      </c>
      <c r="T11" s="38">
        <v>162</v>
      </c>
      <c r="U11" s="39">
        <v>210</v>
      </c>
      <c r="V11" s="39">
        <v>147</v>
      </c>
      <c r="W11" s="39">
        <v>178</v>
      </c>
      <c r="X11" s="40">
        <f t="shared" si="45"/>
        <v>697</v>
      </c>
      <c r="Y11" s="38">
        <v>161</v>
      </c>
      <c r="Z11" s="39">
        <v>160</v>
      </c>
      <c r="AA11" s="39">
        <v>195</v>
      </c>
      <c r="AB11" s="39">
        <v>180</v>
      </c>
      <c r="AC11" s="40">
        <f t="shared" si="46"/>
        <v>696</v>
      </c>
      <c r="AD11" s="38">
        <v>161</v>
      </c>
      <c r="AE11" s="39">
        <v>190</v>
      </c>
      <c r="AF11" s="39">
        <v>147</v>
      </c>
      <c r="AG11" s="39">
        <v>188</v>
      </c>
      <c r="AH11" s="40">
        <f t="shared" si="47"/>
        <v>686</v>
      </c>
      <c r="AI11" s="38"/>
      <c r="AJ11" s="39"/>
      <c r="AK11" s="39"/>
      <c r="AL11" s="39"/>
      <c r="AM11" s="40">
        <f t="shared" si="48"/>
        <v>0</v>
      </c>
      <c r="AN11" s="38"/>
      <c r="AO11" s="39"/>
      <c r="AP11" s="39"/>
      <c r="AQ11" s="39"/>
      <c r="AR11" s="40">
        <f t="shared" si="49"/>
        <v>0</v>
      </c>
      <c r="AS11" s="38"/>
      <c r="AT11" s="39"/>
      <c r="AU11" s="39"/>
      <c r="AV11" s="39"/>
      <c r="AW11" s="40">
        <f t="shared" si="50"/>
        <v>0</v>
      </c>
      <c r="AX11" s="38"/>
      <c r="AY11" s="39"/>
      <c r="AZ11" s="39"/>
      <c r="BA11" s="39"/>
      <c r="BB11" s="40">
        <f t="shared" si="51"/>
        <v>0</v>
      </c>
      <c r="BC11" s="38"/>
      <c r="BD11" s="39"/>
      <c r="BE11" s="39"/>
      <c r="BF11" s="39"/>
      <c r="BG11" s="40">
        <f t="shared" si="52"/>
        <v>0</v>
      </c>
      <c r="BH11" s="38"/>
      <c r="BI11" s="39"/>
      <c r="BJ11" s="39"/>
      <c r="BK11" s="39"/>
      <c r="BL11" s="40">
        <f t="shared" si="53"/>
        <v>0</v>
      </c>
      <c r="BM11" s="38"/>
      <c r="BN11" s="39"/>
      <c r="BO11" s="39"/>
      <c r="BP11" s="39"/>
      <c r="BQ11" s="40">
        <f t="shared" si="54"/>
        <v>0</v>
      </c>
      <c r="BR11" s="38"/>
      <c r="BS11" s="39"/>
      <c r="BT11" s="39"/>
      <c r="BU11" s="39"/>
      <c r="BV11" s="40">
        <f t="shared" si="55"/>
        <v>0</v>
      </c>
      <c r="BW11" s="38"/>
      <c r="BX11" s="39"/>
      <c r="BY11" s="39"/>
      <c r="BZ11" s="39"/>
      <c r="CA11" s="40">
        <f t="shared" si="56"/>
        <v>0</v>
      </c>
      <c r="CB11" s="38"/>
      <c r="CC11" s="39"/>
      <c r="CD11" s="39"/>
      <c r="CE11" s="39"/>
      <c r="CF11" s="40">
        <f t="shared" si="57"/>
        <v>0</v>
      </c>
      <c r="CG11" s="38">
        <v>157</v>
      </c>
      <c r="CH11" s="39">
        <v>178</v>
      </c>
      <c r="CI11" s="39">
        <v>180</v>
      </c>
      <c r="CJ11" s="39">
        <v>172</v>
      </c>
      <c r="CK11" s="40">
        <f t="shared" si="58"/>
        <v>687</v>
      </c>
      <c r="CL11" s="38"/>
      <c r="CM11" s="39"/>
      <c r="CN11" s="39"/>
      <c r="CO11" s="39"/>
      <c r="CP11" s="40">
        <f t="shared" si="59"/>
        <v>0</v>
      </c>
      <c r="CQ11" s="38"/>
      <c r="CR11" s="39"/>
      <c r="CS11" s="39"/>
      <c r="CT11" s="39"/>
      <c r="CU11" s="40">
        <f t="shared" si="60"/>
        <v>0</v>
      </c>
      <c r="CV11" s="38"/>
      <c r="CW11" s="39"/>
      <c r="CX11" s="39"/>
      <c r="CY11" s="39"/>
      <c r="CZ11" s="40">
        <f t="shared" si="61"/>
        <v>0</v>
      </c>
      <c r="DA11" s="38"/>
      <c r="DB11" s="39"/>
      <c r="DC11" s="39"/>
      <c r="DD11" s="39"/>
      <c r="DE11" s="40">
        <f t="shared" si="62"/>
        <v>0</v>
      </c>
      <c r="DF11" s="38"/>
      <c r="DG11" s="39"/>
      <c r="DH11" s="39"/>
      <c r="DI11" s="39"/>
      <c r="DJ11" s="40">
        <f t="shared" si="63"/>
        <v>0</v>
      </c>
      <c r="DK11" s="38"/>
      <c r="DL11" s="39"/>
      <c r="DM11" s="39"/>
      <c r="DN11" s="39"/>
      <c r="DO11" s="40">
        <f t="shared" si="64"/>
        <v>0</v>
      </c>
      <c r="DP11" s="38"/>
      <c r="DQ11" s="39"/>
      <c r="DR11" s="39"/>
      <c r="DS11" s="39"/>
      <c r="DT11" s="40">
        <f t="shared" si="65"/>
        <v>0</v>
      </c>
      <c r="DU11" s="38"/>
      <c r="DV11" s="39"/>
      <c r="DW11" s="39"/>
      <c r="DX11" s="39"/>
      <c r="DY11" s="40">
        <f t="shared" si="66"/>
        <v>0</v>
      </c>
      <c r="DZ11" s="38"/>
      <c r="EA11" s="39"/>
      <c r="EB11" s="39"/>
      <c r="EC11" s="39"/>
      <c r="ED11" s="40">
        <f t="shared" si="67"/>
        <v>0</v>
      </c>
      <c r="EE11" s="38"/>
      <c r="EF11" s="39"/>
      <c r="EG11" s="39"/>
      <c r="EH11" s="39"/>
      <c r="EI11" s="40">
        <f t="shared" si="68"/>
        <v>0</v>
      </c>
      <c r="EJ11" s="38"/>
      <c r="EK11" s="39"/>
      <c r="EL11" s="39"/>
      <c r="EM11" s="39"/>
      <c r="EN11" s="40">
        <f t="shared" si="69"/>
        <v>0</v>
      </c>
      <c r="EO11" s="38"/>
      <c r="EP11" s="39"/>
      <c r="EQ11" s="39"/>
      <c r="ER11" s="39"/>
      <c r="ES11" s="40">
        <f t="shared" si="70"/>
        <v>0</v>
      </c>
      <c r="ET11" s="38"/>
      <c r="EU11" s="39"/>
      <c r="EV11" s="39"/>
      <c r="EW11" s="39"/>
      <c r="EX11" s="40">
        <f t="shared" si="71"/>
        <v>0</v>
      </c>
      <c r="EY11" s="38"/>
      <c r="EZ11" s="39"/>
      <c r="FA11" s="39"/>
      <c r="FB11" s="39"/>
      <c r="FC11" s="40">
        <f t="shared" si="72"/>
        <v>0</v>
      </c>
      <c r="FD11" s="38"/>
      <c r="FE11" s="39"/>
      <c r="FF11" s="39"/>
      <c r="FG11" s="39"/>
      <c r="FH11" s="40">
        <f t="shared" si="73"/>
        <v>0</v>
      </c>
    </row>
    <row r="12" spans="1:164" x14ac:dyDescent="0.2">
      <c r="A12" s="17"/>
      <c r="B12" s="30">
        <v>9</v>
      </c>
      <c r="C12" s="31" t="s">
        <v>35</v>
      </c>
      <c r="D12" s="32" t="s">
        <v>46</v>
      </c>
      <c r="E12" s="33" t="s">
        <v>6</v>
      </c>
      <c r="F12" s="34">
        <f t="shared" si="39"/>
        <v>171.04166666666666</v>
      </c>
      <c r="G12" s="35">
        <f t="shared" si="40"/>
        <v>24</v>
      </c>
      <c r="H12" s="58">
        <f t="shared" si="41"/>
        <v>4105</v>
      </c>
      <c r="I12" s="36">
        <f t="shared" si="42"/>
        <v>3</v>
      </c>
      <c r="J12" s="37">
        <f t="shared" si="43"/>
        <v>214</v>
      </c>
      <c r="K12" s="37">
        <f t="shared" si="74"/>
        <v>70.833333333333343</v>
      </c>
      <c r="L12" s="43">
        <v>17</v>
      </c>
      <c r="M12" s="43"/>
      <c r="N12" s="44">
        <v>7</v>
      </c>
      <c r="O12" s="38">
        <v>135</v>
      </c>
      <c r="P12" s="39">
        <v>155</v>
      </c>
      <c r="Q12" s="39">
        <v>169</v>
      </c>
      <c r="R12" s="39">
        <v>161</v>
      </c>
      <c r="S12" s="40">
        <f t="shared" si="44"/>
        <v>620</v>
      </c>
      <c r="T12" s="38"/>
      <c r="U12" s="39"/>
      <c r="V12" s="39"/>
      <c r="W12" s="39"/>
      <c r="X12" s="40">
        <f t="shared" si="45"/>
        <v>0</v>
      </c>
      <c r="Y12" s="38">
        <v>148</v>
      </c>
      <c r="Z12" s="39">
        <v>190</v>
      </c>
      <c r="AA12" s="39">
        <v>181</v>
      </c>
      <c r="AB12" s="39">
        <v>201</v>
      </c>
      <c r="AC12" s="40">
        <f t="shared" si="46"/>
        <v>720</v>
      </c>
      <c r="AD12" s="38">
        <v>170</v>
      </c>
      <c r="AE12" s="39">
        <v>167</v>
      </c>
      <c r="AF12" s="39">
        <v>193</v>
      </c>
      <c r="AG12" s="39">
        <v>171</v>
      </c>
      <c r="AH12" s="40">
        <f t="shared" si="47"/>
        <v>701</v>
      </c>
      <c r="AI12" s="38"/>
      <c r="AJ12" s="39"/>
      <c r="AK12" s="39"/>
      <c r="AL12" s="39"/>
      <c r="AM12" s="40">
        <f t="shared" si="48"/>
        <v>0</v>
      </c>
      <c r="AN12" s="38">
        <v>179</v>
      </c>
      <c r="AO12" s="39">
        <v>189</v>
      </c>
      <c r="AP12" s="39">
        <v>170</v>
      </c>
      <c r="AQ12" s="39">
        <v>214</v>
      </c>
      <c r="AR12" s="40">
        <f t="shared" si="49"/>
        <v>752</v>
      </c>
      <c r="AS12" s="38"/>
      <c r="AT12" s="39"/>
      <c r="AU12" s="39"/>
      <c r="AV12" s="39"/>
      <c r="AW12" s="40">
        <f t="shared" si="50"/>
        <v>0</v>
      </c>
      <c r="AX12" s="38"/>
      <c r="AY12" s="39"/>
      <c r="AZ12" s="39"/>
      <c r="BA12" s="39"/>
      <c r="BB12" s="40">
        <f t="shared" si="51"/>
        <v>0</v>
      </c>
      <c r="BC12" s="38"/>
      <c r="BD12" s="39"/>
      <c r="BE12" s="39"/>
      <c r="BF12" s="39"/>
      <c r="BG12" s="40">
        <f t="shared" si="52"/>
        <v>0</v>
      </c>
      <c r="BH12" s="38"/>
      <c r="BI12" s="39"/>
      <c r="BJ12" s="39"/>
      <c r="BK12" s="39"/>
      <c r="BL12" s="40">
        <f t="shared" si="53"/>
        <v>0</v>
      </c>
      <c r="BM12" s="38"/>
      <c r="BN12" s="39"/>
      <c r="BO12" s="39"/>
      <c r="BP12" s="39"/>
      <c r="BQ12" s="40">
        <f t="shared" si="54"/>
        <v>0</v>
      </c>
      <c r="BR12" s="38"/>
      <c r="BS12" s="39"/>
      <c r="BT12" s="39"/>
      <c r="BU12" s="39"/>
      <c r="BV12" s="40">
        <f t="shared" si="55"/>
        <v>0</v>
      </c>
      <c r="BW12" s="38"/>
      <c r="BX12" s="39"/>
      <c r="BY12" s="39"/>
      <c r="BZ12" s="39"/>
      <c r="CA12" s="40">
        <f t="shared" si="56"/>
        <v>0</v>
      </c>
      <c r="CB12" s="38"/>
      <c r="CC12" s="39"/>
      <c r="CD12" s="39"/>
      <c r="CE12" s="39"/>
      <c r="CF12" s="40">
        <f t="shared" si="57"/>
        <v>0</v>
      </c>
      <c r="CG12" s="38"/>
      <c r="CH12" s="39"/>
      <c r="CI12" s="39"/>
      <c r="CJ12" s="39"/>
      <c r="CK12" s="40">
        <f t="shared" si="58"/>
        <v>0</v>
      </c>
      <c r="CL12" s="38"/>
      <c r="CM12" s="39"/>
      <c r="CN12" s="39"/>
      <c r="CO12" s="39"/>
      <c r="CP12" s="40">
        <f t="shared" si="59"/>
        <v>0</v>
      </c>
      <c r="CQ12" s="38">
        <v>201</v>
      </c>
      <c r="CR12" s="39">
        <v>160</v>
      </c>
      <c r="CS12" s="39">
        <v>162</v>
      </c>
      <c r="CT12" s="39">
        <v>144</v>
      </c>
      <c r="CU12" s="40">
        <f t="shared" si="60"/>
        <v>667</v>
      </c>
      <c r="CV12" s="38">
        <v>147</v>
      </c>
      <c r="CW12" s="39">
        <v>126</v>
      </c>
      <c r="CX12" s="39">
        <v>193</v>
      </c>
      <c r="CY12" s="39">
        <v>176</v>
      </c>
      <c r="CZ12" s="40">
        <f t="shared" si="61"/>
        <v>642</v>
      </c>
      <c r="DA12" s="38"/>
      <c r="DB12" s="39"/>
      <c r="DC12" s="39"/>
      <c r="DD12" s="39"/>
      <c r="DE12" s="40">
        <f t="shared" si="62"/>
        <v>0</v>
      </c>
      <c r="DF12" s="38"/>
      <c r="DG12" s="39"/>
      <c r="DH12" s="39"/>
      <c r="DI12" s="39"/>
      <c r="DJ12" s="40">
        <f t="shared" si="63"/>
        <v>0</v>
      </c>
      <c r="DK12" s="38"/>
      <c r="DL12" s="39"/>
      <c r="DM12" s="39"/>
      <c r="DN12" s="39"/>
      <c r="DO12" s="40">
        <f t="shared" si="64"/>
        <v>0</v>
      </c>
      <c r="DP12" s="38"/>
      <c r="DQ12" s="39"/>
      <c r="DR12" s="39"/>
      <c r="DS12" s="39"/>
      <c r="DT12" s="40">
        <f t="shared" si="65"/>
        <v>0</v>
      </c>
      <c r="DU12" s="38"/>
      <c r="DV12" s="39"/>
      <c r="DW12" s="39"/>
      <c r="DX12" s="39"/>
      <c r="DY12" s="40">
        <f t="shared" si="66"/>
        <v>0</v>
      </c>
      <c r="DZ12" s="38"/>
      <c r="EA12" s="39"/>
      <c r="EB12" s="39"/>
      <c r="EC12" s="39"/>
      <c r="ED12" s="40">
        <f t="shared" si="67"/>
        <v>0</v>
      </c>
      <c r="EE12" s="38"/>
      <c r="EF12" s="39"/>
      <c r="EG12" s="39"/>
      <c r="EH12" s="39"/>
      <c r="EI12" s="40">
        <f t="shared" si="68"/>
        <v>0</v>
      </c>
      <c r="EJ12" s="38"/>
      <c r="EK12" s="39"/>
      <c r="EL12" s="39"/>
      <c r="EM12" s="39"/>
      <c r="EN12" s="40">
        <f t="shared" si="69"/>
        <v>0</v>
      </c>
      <c r="EO12" s="38"/>
      <c r="EP12" s="39"/>
      <c r="EQ12" s="39"/>
      <c r="ER12" s="39"/>
      <c r="ES12" s="40">
        <f t="shared" si="70"/>
        <v>0</v>
      </c>
      <c r="ET12" s="38"/>
      <c r="EU12" s="39"/>
      <c r="EV12" s="39"/>
      <c r="EW12" s="39"/>
      <c r="EX12" s="40">
        <f t="shared" si="71"/>
        <v>0</v>
      </c>
      <c r="EY12" s="38"/>
      <c r="EZ12" s="39"/>
      <c r="FA12" s="39"/>
      <c r="FB12" s="39"/>
      <c r="FC12" s="40">
        <f t="shared" si="72"/>
        <v>0</v>
      </c>
      <c r="FD12" s="38"/>
      <c r="FE12" s="39"/>
      <c r="FF12" s="39"/>
      <c r="FG12" s="39"/>
      <c r="FH12" s="40">
        <f t="shared" si="73"/>
        <v>0</v>
      </c>
    </row>
    <row r="13" spans="1:164" x14ac:dyDescent="0.2">
      <c r="A13" s="17"/>
      <c r="B13" s="30">
        <v>10</v>
      </c>
      <c r="C13" s="31" t="s">
        <v>41</v>
      </c>
      <c r="D13" s="32" t="s">
        <v>91</v>
      </c>
      <c r="E13" s="33" t="s">
        <v>12</v>
      </c>
      <c r="F13" s="34">
        <f t="shared" si="39"/>
        <v>170.875</v>
      </c>
      <c r="G13" s="35">
        <f t="shared" si="40"/>
        <v>8</v>
      </c>
      <c r="H13" s="58">
        <f t="shared" si="41"/>
        <v>1367</v>
      </c>
      <c r="I13" s="36">
        <f t="shared" si="42"/>
        <v>0</v>
      </c>
      <c r="J13" s="37">
        <f t="shared" si="43"/>
        <v>198</v>
      </c>
      <c r="K13" s="37">
        <f t="shared" si="74"/>
        <v>100</v>
      </c>
      <c r="L13" s="43">
        <v>8</v>
      </c>
      <c r="M13" s="43"/>
      <c r="N13" s="44">
        <v>0</v>
      </c>
      <c r="O13" s="38">
        <v>176</v>
      </c>
      <c r="P13" s="39">
        <v>165</v>
      </c>
      <c r="Q13" s="39">
        <v>198</v>
      </c>
      <c r="R13" s="39">
        <v>175</v>
      </c>
      <c r="S13" s="40">
        <f t="shared" si="44"/>
        <v>714</v>
      </c>
      <c r="T13" s="38">
        <v>171</v>
      </c>
      <c r="U13" s="39">
        <v>146</v>
      </c>
      <c r="V13" s="39">
        <v>170</v>
      </c>
      <c r="W13" s="39">
        <v>166</v>
      </c>
      <c r="X13" s="40">
        <f t="shared" si="45"/>
        <v>653</v>
      </c>
      <c r="Y13" s="38"/>
      <c r="Z13" s="39"/>
      <c r="AA13" s="39"/>
      <c r="AB13" s="39"/>
      <c r="AC13" s="40">
        <f t="shared" si="46"/>
        <v>0</v>
      </c>
      <c r="AD13" s="38"/>
      <c r="AE13" s="39"/>
      <c r="AF13" s="39"/>
      <c r="AG13" s="39"/>
      <c r="AH13" s="40">
        <f t="shared" si="47"/>
        <v>0</v>
      </c>
      <c r="AI13" s="38"/>
      <c r="AJ13" s="39"/>
      <c r="AK13" s="39"/>
      <c r="AL13" s="39"/>
      <c r="AM13" s="40">
        <f t="shared" si="48"/>
        <v>0</v>
      </c>
      <c r="AN13" s="38"/>
      <c r="AO13" s="39"/>
      <c r="AP13" s="39"/>
      <c r="AQ13" s="39"/>
      <c r="AR13" s="40">
        <f t="shared" si="49"/>
        <v>0</v>
      </c>
      <c r="AS13" s="38"/>
      <c r="AT13" s="39"/>
      <c r="AU13" s="39"/>
      <c r="AV13" s="39"/>
      <c r="AW13" s="40">
        <f t="shared" si="50"/>
        <v>0</v>
      </c>
      <c r="AX13" s="38"/>
      <c r="AY13" s="39"/>
      <c r="AZ13" s="39"/>
      <c r="BA13" s="39"/>
      <c r="BB13" s="40">
        <f t="shared" si="51"/>
        <v>0</v>
      </c>
      <c r="BC13" s="38"/>
      <c r="BD13" s="39"/>
      <c r="BE13" s="39"/>
      <c r="BF13" s="39"/>
      <c r="BG13" s="40">
        <f t="shared" si="52"/>
        <v>0</v>
      </c>
      <c r="BH13" s="38"/>
      <c r="BI13" s="39"/>
      <c r="BJ13" s="39"/>
      <c r="BK13" s="39"/>
      <c r="BL13" s="40">
        <f t="shared" si="53"/>
        <v>0</v>
      </c>
      <c r="BM13" s="38"/>
      <c r="BN13" s="39"/>
      <c r="BO13" s="39"/>
      <c r="BP13" s="39"/>
      <c r="BQ13" s="40">
        <f t="shared" si="54"/>
        <v>0</v>
      </c>
      <c r="BR13" s="38"/>
      <c r="BS13" s="39"/>
      <c r="BT13" s="39"/>
      <c r="BU13" s="39"/>
      <c r="BV13" s="40">
        <f t="shared" si="55"/>
        <v>0</v>
      </c>
      <c r="BW13" s="38"/>
      <c r="BX13" s="39"/>
      <c r="BY13" s="39"/>
      <c r="BZ13" s="39"/>
      <c r="CA13" s="40">
        <f t="shared" si="56"/>
        <v>0</v>
      </c>
      <c r="CB13" s="38"/>
      <c r="CC13" s="39"/>
      <c r="CD13" s="39"/>
      <c r="CE13" s="39"/>
      <c r="CF13" s="40">
        <f t="shared" si="57"/>
        <v>0</v>
      </c>
      <c r="CG13" s="38"/>
      <c r="CH13" s="39"/>
      <c r="CI13" s="39"/>
      <c r="CJ13" s="39"/>
      <c r="CK13" s="40">
        <f t="shared" si="58"/>
        <v>0</v>
      </c>
      <c r="CL13" s="38"/>
      <c r="CM13" s="39"/>
      <c r="CN13" s="39"/>
      <c r="CO13" s="39"/>
      <c r="CP13" s="40">
        <f t="shared" si="59"/>
        <v>0</v>
      </c>
      <c r="CQ13" s="38"/>
      <c r="CR13" s="39"/>
      <c r="CS13" s="39"/>
      <c r="CT13" s="39"/>
      <c r="CU13" s="40">
        <f t="shared" si="60"/>
        <v>0</v>
      </c>
      <c r="CV13" s="38"/>
      <c r="CW13" s="39"/>
      <c r="CX13" s="39"/>
      <c r="CY13" s="39"/>
      <c r="CZ13" s="40">
        <f t="shared" si="61"/>
        <v>0</v>
      </c>
      <c r="DA13" s="38"/>
      <c r="DB13" s="39"/>
      <c r="DC13" s="39"/>
      <c r="DD13" s="39"/>
      <c r="DE13" s="40">
        <f t="shared" si="62"/>
        <v>0</v>
      </c>
      <c r="DF13" s="38"/>
      <c r="DG13" s="39"/>
      <c r="DH13" s="39"/>
      <c r="DI13" s="39"/>
      <c r="DJ13" s="40">
        <f t="shared" si="63"/>
        <v>0</v>
      </c>
      <c r="DK13" s="38"/>
      <c r="DL13" s="39"/>
      <c r="DM13" s="39"/>
      <c r="DN13" s="39"/>
      <c r="DO13" s="40">
        <f t="shared" si="64"/>
        <v>0</v>
      </c>
      <c r="DP13" s="38"/>
      <c r="DQ13" s="39"/>
      <c r="DR13" s="39"/>
      <c r="DS13" s="39"/>
      <c r="DT13" s="40">
        <f t="shared" si="65"/>
        <v>0</v>
      </c>
      <c r="DU13" s="38"/>
      <c r="DV13" s="39"/>
      <c r="DW13" s="39"/>
      <c r="DX13" s="39"/>
      <c r="DY13" s="40">
        <f t="shared" si="66"/>
        <v>0</v>
      </c>
      <c r="DZ13" s="38"/>
      <c r="EA13" s="39"/>
      <c r="EB13" s="39"/>
      <c r="EC13" s="39"/>
      <c r="ED13" s="40">
        <f t="shared" si="67"/>
        <v>0</v>
      </c>
      <c r="EE13" s="38"/>
      <c r="EF13" s="39"/>
      <c r="EG13" s="39"/>
      <c r="EH13" s="39"/>
      <c r="EI13" s="40">
        <f t="shared" si="68"/>
        <v>0</v>
      </c>
      <c r="EJ13" s="38"/>
      <c r="EK13" s="39"/>
      <c r="EL13" s="39"/>
      <c r="EM13" s="39"/>
      <c r="EN13" s="40">
        <f t="shared" si="69"/>
        <v>0</v>
      </c>
      <c r="EO13" s="38"/>
      <c r="EP13" s="39"/>
      <c r="EQ13" s="39"/>
      <c r="ER13" s="39"/>
      <c r="ES13" s="40">
        <f t="shared" si="70"/>
        <v>0</v>
      </c>
      <c r="ET13" s="38"/>
      <c r="EU13" s="39"/>
      <c r="EV13" s="39"/>
      <c r="EW13" s="39"/>
      <c r="EX13" s="40">
        <f t="shared" si="71"/>
        <v>0</v>
      </c>
      <c r="EY13" s="38"/>
      <c r="EZ13" s="39"/>
      <c r="FA13" s="39"/>
      <c r="FB13" s="39"/>
      <c r="FC13" s="40">
        <f t="shared" si="72"/>
        <v>0</v>
      </c>
      <c r="FD13" s="38"/>
      <c r="FE13" s="39"/>
      <c r="FF13" s="39"/>
      <c r="FG13" s="39"/>
      <c r="FH13" s="40">
        <f t="shared" si="73"/>
        <v>0</v>
      </c>
    </row>
    <row r="14" spans="1:164" x14ac:dyDescent="0.2">
      <c r="A14" s="17"/>
      <c r="B14" s="30">
        <v>11</v>
      </c>
      <c r="C14" s="31" t="s">
        <v>35</v>
      </c>
      <c r="D14" s="32" t="s">
        <v>56</v>
      </c>
      <c r="E14" s="33" t="s">
        <v>20</v>
      </c>
      <c r="F14" s="34">
        <f t="shared" si="39"/>
        <v>168.3125</v>
      </c>
      <c r="G14" s="35">
        <f t="shared" si="40"/>
        <v>16</v>
      </c>
      <c r="H14" s="58">
        <f t="shared" si="41"/>
        <v>2693</v>
      </c>
      <c r="I14" s="36">
        <f t="shared" si="42"/>
        <v>3</v>
      </c>
      <c r="J14" s="37">
        <f t="shared" si="43"/>
        <v>222</v>
      </c>
      <c r="K14" s="37">
        <f t="shared" si="74"/>
        <v>31.25</v>
      </c>
      <c r="L14" s="43">
        <v>5</v>
      </c>
      <c r="M14" s="43">
        <v>1</v>
      </c>
      <c r="N14" s="44">
        <v>10</v>
      </c>
      <c r="O14" s="38">
        <v>149</v>
      </c>
      <c r="P14" s="39">
        <v>163</v>
      </c>
      <c r="Q14" s="39">
        <v>104</v>
      </c>
      <c r="R14" s="39">
        <v>162</v>
      </c>
      <c r="S14" s="40">
        <f t="shared" si="44"/>
        <v>578</v>
      </c>
      <c r="T14" s="38"/>
      <c r="U14" s="39"/>
      <c r="V14" s="39"/>
      <c r="W14" s="39"/>
      <c r="X14" s="40">
        <f t="shared" si="45"/>
        <v>0</v>
      </c>
      <c r="Y14" s="38">
        <v>151</v>
      </c>
      <c r="Z14" s="39">
        <v>182</v>
      </c>
      <c r="AA14" s="39">
        <v>158</v>
      </c>
      <c r="AB14" s="39">
        <v>187</v>
      </c>
      <c r="AC14" s="40">
        <f t="shared" si="46"/>
        <v>678</v>
      </c>
      <c r="AD14" s="38">
        <v>138</v>
      </c>
      <c r="AE14" s="39">
        <v>125</v>
      </c>
      <c r="AF14" s="39">
        <v>186</v>
      </c>
      <c r="AG14" s="39">
        <v>205</v>
      </c>
      <c r="AH14" s="40">
        <f t="shared" si="47"/>
        <v>654</v>
      </c>
      <c r="AI14" s="38"/>
      <c r="AJ14" s="39"/>
      <c r="AK14" s="39"/>
      <c r="AL14" s="39"/>
      <c r="AM14" s="40">
        <f t="shared" si="48"/>
        <v>0</v>
      </c>
      <c r="AN14" s="38"/>
      <c r="AO14" s="39"/>
      <c r="AP14" s="39"/>
      <c r="AQ14" s="39"/>
      <c r="AR14" s="40">
        <f t="shared" si="49"/>
        <v>0</v>
      </c>
      <c r="AS14" s="38"/>
      <c r="AT14" s="39"/>
      <c r="AU14" s="39"/>
      <c r="AV14" s="39"/>
      <c r="AW14" s="40">
        <f t="shared" si="50"/>
        <v>0</v>
      </c>
      <c r="AX14" s="38"/>
      <c r="AY14" s="39"/>
      <c r="AZ14" s="39"/>
      <c r="BA14" s="39"/>
      <c r="BB14" s="40">
        <f t="shared" si="51"/>
        <v>0</v>
      </c>
      <c r="BC14" s="38"/>
      <c r="BD14" s="39"/>
      <c r="BE14" s="39"/>
      <c r="BF14" s="39"/>
      <c r="BG14" s="40">
        <f t="shared" si="52"/>
        <v>0</v>
      </c>
      <c r="BH14" s="38"/>
      <c r="BI14" s="39"/>
      <c r="BJ14" s="39"/>
      <c r="BK14" s="39"/>
      <c r="BL14" s="40">
        <f t="shared" si="53"/>
        <v>0</v>
      </c>
      <c r="BM14" s="38"/>
      <c r="BN14" s="39"/>
      <c r="BO14" s="39"/>
      <c r="BP14" s="39"/>
      <c r="BQ14" s="40">
        <f t="shared" si="54"/>
        <v>0</v>
      </c>
      <c r="BR14" s="38"/>
      <c r="BS14" s="39"/>
      <c r="BT14" s="39"/>
      <c r="BU14" s="39"/>
      <c r="BV14" s="40">
        <f t="shared" si="55"/>
        <v>0</v>
      </c>
      <c r="BW14" s="38"/>
      <c r="BX14" s="39"/>
      <c r="BY14" s="39"/>
      <c r="BZ14" s="39"/>
      <c r="CA14" s="40">
        <f t="shared" si="56"/>
        <v>0</v>
      </c>
      <c r="CB14" s="38">
        <v>168</v>
      </c>
      <c r="CC14" s="39">
        <v>203</v>
      </c>
      <c r="CD14" s="39">
        <v>187</v>
      </c>
      <c r="CE14" s="39">
        <v>222</v>
      </c>
      <c r="CF14" s="40">
        <f t="shared" si="57"/>
        <v>780</v>
      </c>
      <c r="CG14" s="38"/>
      <c r="CH14" s="39"/>
      <c r="CI14" s="39"/>
      <c r="CJ14" s="39"/>
      <c r="CK14" s="40">
        <f t="shared" si="58"/>
        <v>0</v>
      </c>
      <c r="CL14" s="38"/>
      <c r="CM14" s="39"/>
      <c r="CN14" s="39"/>
      <c r="CO14" s="39"/>
      <c r="CP14" s="40">
        <f t="shared" si="59"/>
        <v>0</v>
      </c>
      <c r="CQ14" s="38"/>
      <c r="CR14" s="39"/>
      <c r="CS14" s="39"/>
      <c r="CT14" s="39"/>
      <c r="CU14" s="40">
        <f t="shared" si="60"/>
        <v>0</v>
      </c>
      <c r="CV14" s="38"/>
      <c r="CW14" s="39"/>
      <c r="CX14" s="39"/>
      <c r="CY14" s="39"/>
      <c r="CZ14" s="40">
        <f t="shared" si="61"/>
        <v>0</v>
      </c>
      <c r="DA14" s="38"/>
      <c r="DB14" s="39"/>
      <c r="DC14" s="39"/>
      <c r="DD14" s="39"/>
      <c r="DE14" s="40">
        <f t="shared" si="62"/>
        <v>0</v>
      </c>
      <c r="DF14" s="38"/>
      <c r="DG14" s="39"/>
      <c r="DH14" s="39"/>
      <c r="DI14" s="39"/>
      <c r="DJ14" s="40">
        <f t="shared" si="63"/>
        <v>0</v>
      </c>
      <c r="DK14" s="38"/>
      <c r="DL14" s="39"/>
      <c r="DM14" s="39"/>
      <c r="DN14" s="39"/>
      <c r="DO14" s="40">
        <f t="shared" si="64"/>
        <v>0</v>
      </c>
      <c r="DP14" s="38"/>
      <c r="DQ14" s="39"/>
      <c r="DR14" s="39"/>
      <c r="DS14" s="39"/>
      <c r="DT14" s="40">
        <f t="shared" si="65"/>
        <v>0</v>
      </c>
      <c r="DU14" s="38"/>
      <c r="DV14" s="39"/>
      <c r="DW14" s="39"/>
      <c r="DX14" s="39"/>
      <c r="DY14" s="40">
        <f t="shared" si="66"/>
        <v>0</v>
      </c>
      <c r="DZ14" s="38"/>
      <c r="EA14" s="39"/>
      <c r="EB14" s="39"/>
      <c r="EC14" s="39"/>
      <c r="ED14" s="40">
        <f t="shared" si="67"/>
        <v>0</v>
      </c>
      <c r="EE14" s="38"/>
      <c r="EF14" s="39"/>
      <c r="EG14" s="39"/>
      <c r="EH14" s="39"/>
      <c r="EI14" s="40">
        <f t="shared" si="68"/>
        <v>0</v>
      </c>
      <c r="EJ14" s="38"/>
      <c r="EK14" s="39"/>
      <c r="EL14" s="39"/>
      <c r="EM14" s="39"/>
      <c r="EN14" s="40">
        <f t="shared" si="69"/>
        <v>0</v>
      </c>
      <c r="EO14" s="38"/>
      <c r="EP14" s="39"/>
      <c r="EQ14" s="39"/>
      <c r="ER14" s="39"/>
      <c r="ES14" s="40">
        <f t="shared" si="70"/>
        <v>0</v>
      </c>
      <c r="ET14" s="38"/>
      <c r="EU14" s="39"/>
      <c r="EV14" s="39"/>
      <c r="EW14" s="39"/>
      <c r="EX14" s="40">
        <f t="shared" si="71"/>
        <v>0</v>
      </c>
      <c r="EY14" s="38"/>
      <c r="EZ14" s="39"/>
      <c r="FA14" s="39"/>
      <c r="FB14" s="39"/>
      <c r="FC14" s="40">
        <f t="shared" si="72"/>
        <v>0</v>
      </c>
      <c r="FD14" s="38"/>
      <c r="FE14" s="39"/>
      <c r="FF14" s="39"/>
      <c r="FG14" s="39"/>
      <c r="FH14" s="40">
        <f t="shared" si="73"/>
        <v>0</v>
      </c>
    </row>
    <row r="15" spans="1:164" x14ac:dyDescent="0.2">
      <c r="A15" s="17"/>
      <c r="B15" s="30">
        <v>12</v>
      </c>
      <c r="C15" s="31" t="s">
        <v>35</v>
      </c>
      <c r="D15" s="32" t="s">
        <v>49</v>
      </c>
      <c r="E15" s="33" t="s">
        <v>8</v>
      </c>
      <c r="F15" s="34">
        <f t="shared" si="39"/>
        <v>168.08333333333334</v>
      </c>
      <c r="G15" s="35">
        <f t="shared" si="40"/>
        <v>12</v>
      </c>
      <c r="H15" s="58">
        <f t="shared" si="41"/>
        <v>2017</v>
      </c>
      <c r="I15" s="36">
        <f t="shared" si="42"/>
        <v>3</v>
      </c>
      <c r="J15" s="37">
        <f t="shared" si="43"/>
        <v>209</v>
      </c>
      <c r="K15" s="37">
        <f t="shared" si="74"/>
        <v>58.333333333333336</v>
      </c>
      <c r="L15" s="43">
        <v>7</v>
      </c>
      <c r="M15" s="43"/>
      <c r="N15" s="44">
        <v>5</v>
      </c>
      <c r="O15" s="38"/>
      <c r="P15" s="39"/>
      <c r="Q15" s="39"/>
      <c r="R15" s="39"/>
      <c r="S15" s="40">
        <f t="shared" si="44"/>
        <v>0</v>
      </c>
      <c r="T15" s="38">
        <v>203</v>
      </c>
      <c r="U15" s="39">
        <v>127</v>
      </c>
      <c r="V15" s="39">
        <v>194</v>
      </c>
      <c r="W15" s="39">
        <v>202</v>
      </c>
      <c r="X15" s="40">
        <f t="shared" si="45"/>
        <v>726</v>
      </c>
      <c r="Y15" s="38">
        <v>165</v>
      </c>
      <c r="Z15" s="39">
        <v>136</v>
      </c>
      <c r="AA15" s="39">
        <v>187</v>
      </c>
      <c r="AB15" s="39">
        <v>209</v>
      </c>
      <c r="AC15" s="40">
        <f t="shared" si="46"/>
        <v>697</v>
      </c>
      <c r="AD15" s="38">
        <v>126</v>
      </c>
      <c r="AE15" s="39">
        <v>185</v>
      </c>
      <c r="AF15" s="39">
        <v>132</v>
      </c>
      <c r="AG15" s="39">
        <v>148</v>
      </c>
      <c r="AH15" s="40">
        <f t="shared" si="47"/>
        <v>591</v>
      </c>
      <c r="AI15" s="38"/>
      <c r="AJ15" s="39"/>
      <c r="AK15" s="39"/>
      <c r="AL15" s="39"/>
      <c r="AM15" s="40">
        <f t="shared" si="48"/>
        <v>0</v>
      </c>
      <c r="AN15" s="38"/>
      <c r="AO15" s="39"/>
      <c r="AP15" s="39"/>
      <c r="AQ15" s="39"/>
      <c r="AR15" s="40">
        <f t="shared" si="49"/>
        <v>0</v>
      </c>
      <c r="AS15" s="38"/>
      <c r="AT15" s="39"/>
      <c r="AU15" s="39"/>
      <c r="AV15" s="39"/>
      <c r="AW15" s="40">
        <f t="shared" si="50"/>
        <v>0</v>
      </c>
      <c r="AX15" s="38"/>
      <c r="AY15" s="39"/>
      <c r="AZ15" s="39"/>
      <c r="BA15" s="39"/>
      <c r="BB15" s="40">
        <f t="shared" si="51"/>
        <v>0</v>
      </c>
      <c r="BC15" s="38"/>
      <c r="BD15" s="39"/>
      <c r="BE15" s="39"/>
      <c r="BF15" s="39"/>
      <c r="BG15" s="40">
        <f t="shared" si="52"/>
        <v>0</v>
      </c>
      <c r="BH15" s="38"/>
      <c r="BI15" s="39"/>
      <c r="BJ15" s="39"/>
      <c r="BK15" s="39"/>
      <c r="BL15" s="40">
        <f t="shared" si="53"/>
        <v>0</v>
      </c>
      <c r="BM15" s="38"/>
      <c r="BN15" s="39"/>
      <c r="BO15" s="39"/>
      <c r="BP15" s="39"/>
      <c r="BQ15" s="40">
        <f t="shared" si="54"/>
        <v>0</v>
      </c>
      <c r="BR15" s="38"/>
      <c r="BS15" s="39"/>
      <c r="BT15" s="39"/>
      <c r="BU15" s="39"/>
      <c r="BV15" s="40">
        <f t="shared" si="55"/>
        <v>0</v>
      </c>
      <c r="BW15" s="38"/>
      <c r="BX15" s="39"/>
      <c r="BY15" s="39"/>
      <c r="BZ15" s="39"/>
      <c r="CA15" s="40">
        <f t="shared" si="56"/>
        <v>0</v>
      </c>
      <c r="CB15" s="38"/>
      <c r="CC15" s="39"/>
      <c r="CD15" s="39"/>
      <c r="CE15" s="39"/>
      <c r="CF15" s="40">
        <f t="shared" si="57"/>
        <v>0</v>
      </c>
      <c r="CG15" s="38"/>
      <c r="CH15" s="39"/>
      <c r="CI15" s="39"/>
      <c r="CJ15" s="39"/>
      <c r="CK15" s="40">
        <f t="shared" si="58"/>
        <v>0</v>
      </c>
      <c r="CL15" s="38"/>
      <c r="CM15" s="39"/>
      <c r="CN15" s="39"/>
      <c r="CO15" s="39"/>
      <c r="CP15" s="40">
        <f t="shared" si="59"/>
        <v>0</v>
      </c>
      <c r="CQ15" s="38"/>
      <c r="CR15" s="39"/>
      <c r="CS15" s="39"/>
      <c r="CT15" s="39"/>
      <c r="CU15" s="40">
        <f t="shared" si="60"/>
        <v>0</v>
      </c>
      <c r="CV15" s="38"/>
      <c r="CW15" s="39"/>
      <c r="CX15" s="39"/>
      <c r="CY15" s="39"/>
      <c r="CZ15" s="40">
        <f t="shared" si="61"/>
        <v>0</v>
      </c>
      <c r="DA15" s="38"/>
      <c r="DB15" s="39"/>
      <c r="DC15" s="39"/>
      <c r="DD15" s="39"/>
      <c r="DE15" s="40">
        <f t="shared" si="62"/>
        <v>0</v>
      </c>
      <c r="DF15" s="38"/>
      <c r="DG15" s="39"/>
      <c r="DH15" s="39"/>
      <c r="DI15" s="39"/>
      <c r="DJ15" s="40">
        <f t="shared" si="63"/>
        <v>0</v>
      </c>
      <c r="DK15" s="38"/>
      <c r="DL15" s="39"/>
      <c r="DM15" s="39"/>
      <c r="DN15" s="39"/>
      <c r="DO15" s="40">
        <f t="shared" si="64"/>
        <v>0</v>
      </c>
      <c r="DP15" s="38"/>
      <c r="DQ15" s="39"/>
      <c r="DR15" s="39"/>
      <c r="DS15" s="39"/>
      <c r="DT15" s="40">
        <f t="shared" si="65"/>
        <v>0</v>
      </c>
      <c r="DU15" s="38"/>
      <c r="DV15" s="39"/>
      <c r="DW15" s="39"/>
      <c r="DX15" s="39"/>
      <c r="DY15" s="40">
        <f t="shared" si="66"/>
        <v>0</v>
      </c>
      <c r="DZ15" s="38"/>
      <c r="EA15" s="39"/>
      <c r="EB15" s="39"/>
      <c r="EC15" s="39"/>
      <c r="ED15" s="40">
        <f t="shared" si="67"/>
        <v>0</v>
      </c>
      <c r="EE15" s="38"/>
      <c r="EF15" s="39"/>
      <c r="EG15" s="39"/>
      <c r="EH15" s="39"/>
      <c r="EI15" s="40">
        <f t="shared" si="68"/>
        <v>0</v>
      </c>
      <c r="EJ15" s="38"/>
      <c r="EK15" s="39"/>
      <c r="EL15" s="39"/>
      <c r="EM15" s="39"/>
      <c r="EN15" s="40">
        <f t="shared" si="69"/>
        <v>0</v>
      </c>
      <c r="EO15" s="38"/>
      <c r="EP15" s="39"/>
      <c r="EQ15" s="39"/>
      <c r="ER15" s="39"/>
      <c r="ES15" s="40">
        <f t="shared" si="70"/>
        <v>0</v>
      </c>
      <c r="ET15" s="38"/>
      <c r="EU15" s="39"/>
      <c r="EV15" s="39"/>
      <c r="EW15" s="39"/>
      <c r="EX15" s="40">
        <f t="shared" si="71"/>
        <v>0</v>
      </c>
      <c r="EY15" s="38"/>
      <c r="EZ15" s="39"/>
      <c r="FA15" s="39"/>
      <c r="FB15" s="39"/>
      <c r="FC15" s="40">
        <f t="shared" si="72"/>
        <v>0</v>
      </c>
      <c r="FD15" s="38"/>
      <c r="FE15" s="39"/>
      <c r="FF15" s="39"/>
      <c r="FG15" s="39"/>
      <c r="FH15" s="40">
        <f t="shared" si="73"/>
        <v>0</v>
      </c>
    </row>
    <row r="16" spans="1:164" x14ac:dyDescent="0.2">
      <c r="A16" s="17"/>
      <c r="B16" s="30">
        <v>13</v>
      </c>
      <c r="C16" s="31" t="s">
        <v>35</v>
      </c>
      <c r="D16" s="32" t="s">
        <v>51</v>
      </c>
      <c r="E16" s="33" t="s">
        <v>11</v>
      </c>
      <c r="F16" s="34">
        <f t="shared" si="39"/>
        <v>165.65</v>
      </c>
      <c r="G16" s="35">
        <f t="shared" si="40"/>
        <v>20</v>
      </c>
      <c r="H16" s="58">
        <f t="shared" si="41"/>
        <v>3313</v>
      </c>
      <c r="I16" s="36">
        <f t="shared" si="42"/>
        <v>1</v>
      </c>
      <c r="J16" s="37">
        <f t="shared" si="43"/>
        <v>221</v>
      </c>
      <c r="K16" s="37">
        <f t="shared" si="74"/>
        <v>55.000000000000007</v>
      </c>
      <c r="L16" s="43">
        <v>11</v>
      </c>
      <c r="M16" s="43"/>
      <c r="N16" s="44">
        <v>9</v>
      </c>
      <c r="O16" s="38">
        <v>198</v>
      </c>
      <c r="P16" s="39">
        <v>187</v>
      </c>
      <c r="Q16" s="39">
        <v>112</v>
      </c>
      <c r="R16" s="39">
        <v>191</v>
      </c>
      <c r="S16" s="40">
        <f t="shared" si="44"/>
        <v>688</v>
      </c>
      <c r="T16" s="38">
        <v>163</v>
      </c>
      <c r="U16" s="39">
        <v>153</v>
      </c>
      <c r="V16" s="39">
        <v>183</v>
      </c>
      <c r="W16" s="39">
        <v>194</v>
      </c>
      <c r="X16" s="40">
        <f t="shared" si="45"/>
        <v>693</v>
      </c>
      <c r="Y16" s="38">
        <v>147</v>
      </c>
      <c r="Z16" s="39">
        <v>157</v>
      </c>
      <c r="AA16" s="39">
        <v>221</v>
      </c>
      <c r="AB16" s="39">
        <v>161</v>
      </c>
      <c r="AC16" s="40">
        <f t="shared" si="46"/>
        <v>686</v>
      </c>
      <c r="AD16" s="38">
        <v>153</v>
      </c>
      <c r="AE16" s="39">
        <v>160</v>
      </c>
      <c r="AF16" s="39">
        <v>176</v>
      </c>
      <c r="AG16" s="39">
        <v>185</v>
      </c>
      <c r="AH16" s="40">
        <f t="shared" si="47"/>
        <v>674</v>
      </c>
      <c r="AI16" s="38"/>
      <c r="AJ16" s="39"/>
      <c r="AK16" s="39"/>
      <c r="AL16" s="39"/>
      <c r="AM16" s="40">
        <f t="shared" si="48"/>
        <v>0</v>
      </c>
      <c r="AN16" s="38"/>
      <c r="AO16" s="39"/>
      <c r="AP16" s="39"/>
      <c r="AQ16" s="39"/>
      <c r="AR16" s="40">
        <f t="shared" si="49"/>
        <v>0</v>
      </c>
      <c r="AS16" s="38"/>
      <c r="AT16" s="39"/>
      <c r="AU16" s="39"/>
      <c r="AV16" s="39"/>
      <c r="AW16" s="40">
        <f t="shared" si="50"/>
        <v>0</v>
      </c>
      <c r="AX16" s="38"/>
      <c r="AY16" s="39"/>
      <c r="AZ16" s="39"/>
      <c r="BA16" s="39"/>
      <c r="BB16" s="40">
        <f t="shared" si="51"/>
        <v>0</v>
      </c>
      <c r="BC16" s="38"/>
      <c r="BD16" s="39"/>
      <c r="BE16" s="39"/>
      <c r="BF16" s="39"/>
      <c r="BG16" s="40">
        <f t="shared" si="52"/>
        <v>0</v>
      </c>
      <c r="BH16" s="38"/>
      <c r="BI16" s="39"/>
      <c r="BJ16" s="39"/>
      <c r="BK16" s="39"/>
      <c r="BL16" s="40">
        <f t="shared" si="53"/>
        <v>0</v>
      </c>
      <c r="BM16" s="38"/>
      <c r="BN16" s="39"/>
      <c r="BO16" s="39"/>
      <c r="BP16" s="39"/>
      <c r="BQ16" s="40">
        <f t="shared" si="54"/>
        <v>0</v>
      </c>
      <c r="BR16" s="38"/>
      <c r="BS16" s="39"/>
      <c r="BT16" s="39"/>
      <c r="BU16" s="39"/>
      <c r="BV16" s="40">
        <f t="shared" si="55"/>
        <v>0</v>
      </c>
      <c r="BW16" s="38"/>
      <c r="BX16" s="39"/>
      <c r="BY16" s="39"/>
      <c r="BZ16" s="39"/>
      <c r="CA16" s="40">
        <f t="shared" si="56"/>
        <v>0</v>
      </c>
      <c r="CB16" s="38"/>
      <c r="CC16" s="39"/>
      <c r="CD16" s="39"/>
      <c r="CE16" s="39"/>
      <c r="CF16" s="40">
        <f t="shared" si="57"/>
        <v>0</v>
      </c>
      <c r="CG16" s="38"/>
      <c r="CH16" s="39"/>
      <c r="CI16" s="39"/>
      <c r="CJ16" s="39"/>
      <c r="CK16" s="40">
        <f t="shared" si="58"/>
        <v>0</v>
      </c>
      <c r="CL16" s="38"/>
      <c r="CM16" s="39"/>
      <c r="CN16" s="39"/>
      <c r="CO16" s="39"/>
      <c r="CP16" s="40">
        <f t="shared" si="59"/>
        <v>0</v>
      </c>
      <c r="CQ16" s="38"/>
      <c r="CR16" s="39"/>
      <c r="CS16" s="39"/>
      <c r="CT16" s="39"/>
      <c r="CU16" s="40">
        <f t="shared" si="60"/>
        <v>0</v>
      </c>
      <c r="CV16" s="38"/>
      <c r="CW16" s="39"/>
      <c r="CX16" s="39"/>
      <c r="CY16" s="39"/>
      <c r="CZ16" s="40">
        <f t="shared" si="61"/>
        <v>0</v>
      </c>
      <c r="DA16" s="38"/>
      <c r="DB16" s="39"/>
      <c r="DC16" s="39"/>
      <c r="DD16" s="39"/>
      <c r="DE16" s="40">
        <f t="shared" si="62"/>
        <v>0</v>
      </c>
      <c r="DF16" s="38"/>
      <c r="DG16" s="39"/>
      <c r="DH16" s="39"/>
      <c r="DI16" s="39"/>
      <c r="DJ16" s="40">
        <f t="shared" si="63"/>
        <v>0</v>
      </c>
      <c r="DK16" s="38"/>
      <c r="DL16" s="39"/>
      <c r="DM16" s="39"/>
      <c r="DN16" s="39"/>
      <c r="DO16" s="40">
        <f t="shared" si="64"/>
        <v>0</v>
      </c>
      <c r="DP16" s="38"/>
      <c r="DQ16" s="39"/>
      <c r="DR16" s="39"/>
      <c r="DS16" s="39"/>
      <c r="DT16" s="40">
        <f t="shared" si="65"/>
        <v>0</v>
      </c>
      <c r="DU16" s="38">
        <v>179</v>
      </c>
      <c r="DV16" s="39">
        <v>129</v>
      </c>
      <c r="DW16" s="39">
        <v>114</v>
      </c>
      <c r="DX16" s="39">
        <v>149</v>
      </c>
      <c r="DY16" s="40">
        <f t="shared" si="66"/>
        <v>571</v>
      </c>
      <c r="DZ16" s="38"/>
      <c r="EA16" s="39"/>
      <c r="EB16" s="39"/>
      <c r="EC16" s="39"/>
      <c r="ED16" s="40">
        <f t="shared" si="67"/>
        <v>0</v>
      </c>
      <c r="EE16" s="38"/>
      <c r="EF16" s="39"/>
      <c r="EG16" s="39"/>
      <c r="EH16" s="39"/>
      <c r="EI16" s="40">
        <f t="shared" si="68"/>
        <v>0</v>
      </c>
      <c r="EJ16" s="38"/>
      <c r="EK16" s="39"/>
      <c r="EL16" s="39"/>
      <c r="EM16" s="39"/>
      <c r="EN16" s="40">
        <f t="shared" si="69"/>
        <v>0</v>
      </c>
      <c r="EO16" s="38"/>
      <c r="EP16" s="39"/>
      <c r="EQ16" s="39"/>
      <c r="ER16" s="39"/>
      <c r="ES16" s="40">
        <f t="shared" si="70"/>
        <v>0</v>
      </c>
      <c r="ET16" s="38"/>
      <c r="EU16" s="39"/>
      <c r="EV16" s="39"/>
      <c r="EW16" s="39"/>
      <c r="EX16" s="40">
        <f t="shared" si="71"/>
        <v>0</v>
      </c>
      <c r="EY16" s="38"/>
      <c r="EZ16" s="39"/>
      <c r="FA16" s="39"/>
      <c r="FB16" s="39"/>
      <c r="FC16" s="40">
        <f t="shared" si="72"/>
        <v>0</v>
      </c>
      <c r="FD16" s="38"/>
      <c r="FE16" s="39"/>
      <c r="FF16" s="39"/>
      <c r="FG16" s="39"/>
      <c r="FH16" s="40">
        <f t="shared" si="73"/>
        <v>0</v>
      </c>
    </row>
    <row r="17" spans="1:164" x14ac:dyDescent="0.2">
      <c r="A17" s="17"/>
      <c r="B17" s="30">
        <v>14</v>
      </c>
      <c r="C17" s="31" t="s">
        <v>35</v>
      </c>
      <c r="D17" s="32" t="s">
        <v>58</v>
      </c>
      <c r="E17" s="33" t="s">
        <v>20</v>
      </c>
      <c r="F17" s="34">
        <f t="shared" si="39"/>
        <v>165.0625</v>
      </c>
      <c r="G17" s="35">
        <f t="shared" si="40"/>
        <v>16</v>
      </c>
      <c r="H17" s="58">
        <f t="shared" si="41"/>
        <v>2641</v>
      </c>
      <c r="I17" s="36">
        <f t="shared" si="42"/>
        <v>1</v>
      </c>
      <c r="J17" s="37">
        <f t="shared" si="43"/>
        <v>232</v>
      </c>
      <c r="K17" s="37">
        <f t="shared" si="74"/>
        <v>68.75</v>
      </c>
      <c r="L17" s="43">
        <v>11</v>
      </c>
      <c r="M17" s="43"/>
      <c r="N17" s="44">
        <v>5</v>
      </c>
      <c r="O17" s="38">
        <v>141</v>
      </c>
      <c r="P17" s="39">
        <v>172</v>
      </c>
      <c r="Q17" s="39">
        <v>155</v>
      </c>
      <c r="R17" s="39">
        <v>131</v>
      </c>
      <c r="S17" s="40">
        <f t="shared" si="44"/>
        <v>599</v>
      </c>
      <c r="T17" s="38"/>
      <c r="U17" s="39"/>
      <c r="V17" s="39"/>
      <c r="W17" s="39"/>
      <c r="X17" s="40">
        <f t="shared" si="45"/>
        <v>0</v>
      </c>
      <c r="Y17" s="38">
        <v>172</v>
      </c>
      <c r="Z17" s="39">
        <v>138</v>
      </c>
      <c r="AA17" s="39">
        <v>194</v>
      </c>
      <c r="AB17" s="39">
        <v>157</v>
      </c>
      <c r="AC17" s="40">
        <f t="shared" si="46"/>
        <v>661</v>
      </c>
      <c r="AD17" s="38">
        <v>195</v>
      </c>
      <c r="AE17" s="39">
        <v>166</v>
      </c>
      <c r="AF17" s="39">
        <v>158</v>
      </c>
      <c r="AG17" s="39">
        <v>178</v>
      </c>
      <c r="AH17" s="40">
        <f t="shared" si="47"/>
        <v>697</v>
      </c>
      <c r="AI17" s="38"/>
      <c r="AJ17" s="39"/>
      <c r="AK17" s="39"/>
      <c r="AL17" s="39"/>
      <c r="AM17" s="40">
        <f t="shared" si="48"/>
        <v>0</v>
      </c>
      <c r="AN17" s="38"/>
      <c r="AO17" s="39"/>
      <c r="AP17" s="39"/>
      <c r="AQ17" s="39"/>
      <c r="AR17" s="40">
        <f t="shared" si="49"/>
        <v>0</v>
      </c>
      <c r="AS17" s="38"/>
      <c r="AT17" s="39"/>
      <c r="AU17" s="39"/>
      <c r="AV17" s="39"/>
      <c r="AW17" s="40">
        <f t="shared" si="50"/>
        <v>0</v>
      </c>
      <c r="AX17" s="38"/>
      <c r="AY17" s="39"/>
      <c r="AZ17" s="39"/>
      <c r="BA17" s="39"/>
      <c r="BB17" s="40">
        <f t="shared" si="51"/>
        <v>0</v>
      </c>
      <c r="BC17" s="38"/>
      <c r="BD17" s="39"/>
      <c r="BE17" s="39"/>
      <c r="BF17" s="39"/>
      <c r="BG17" s="40">
        <f t="shared" si="52"/>
        <v>0</v>
      </c>
      <c r="BH17" s="38"/>
      <c r="BI17" s="39"/>
      <c r="BJ17" s="39"/>
      <c r="BK17" s="39"/>
      <c r="BL17" s="40">
        <f t="shared" si="53"/>
        <v>0</v>
      </c>
      <c r="BM17" s="38"/>
      <c r="BN17" s="39"/>
      <c r="BO17" s="39"/>
      <c r="BP17" s="39"/>
      <c r="BQ17" s="40">
        <f t="shared" si="54"/>
        <v>0</v>
      </c>
      <c r="BR17" s="38"/>
      <c r="BS17" s="39"/>
      <c r="BT17" s="39"/>
      <c r="BU17" s="39"/>
      <c r="BV17" s="40">
        <f t="shared" si="55"/>
        <v>0</v>
      </c>
      <c r="BW17" s="38"/>
      <c r="BX17" s="39"/>
      <c r="BY17" s="39"/>
      <c r="BZ17" s="39"/>
      <c r="CA17" s="40">
        <f t="shared" si="56"/>
        <v>0</v>
      </c>
      <c r="CB17" s="38">
        <v>150</v>
      </c>
      <c r="CC17" s="39">
        <v>157</v>
      </c>
      <c r="CD17" s="39">
        <v>232</v>
      </c>
      <c r="CE17" s="39">
        <v>144</v>
      </c>
      <c r="CF17" s="40">
        <f t="shared" si="57"/>
        <v>683</v>
      </c>
      <c r="CG17" s="38"/>
      <c r="CH17" s="39"/>
      <c r="CI17" s="39"/>
      <c r="CJ17" s="39"/>
      <c r="CK17" s="40">
        <f t="shared" si="58"/>
        <v>0</v>
      </c>
      <c r="CL17" s="38"/>
      <c r="CM17" s="39"/>
      <c r="CN17" s="39"/>
      <c r="CO17" s="39"/>
      <c r="CP17" s="40">
        <f t="shared" si="59"/>
        <v>0</v>
      </c>
      <c r="CQ17" s="38"/>
      <c r="CR17" s="39"/>
      <c r="CS17" s="39"/>
      <c r="CT17" s="39"/>
      <c r="CU17" s="40">
        <f t="shared" si="60"/>
        <v>0</v>
      </c>
      <c r="CV17" s="38"/>
      <c r="CW17" s="39"/>
      <c r="CX17" s="39"/>
      <c r="CY17" s="39"/>
      <c r="CZ17" s="40">
        <f t="shared" si="61"/>
        <v>0</v>
      </c>
      <c r="DA17" s="38"/>
      <c r="DB17" s="39"/>
      <c r="DC17" s="39"/>
      <c r="DD17" s="39"/>
      <c r="DE17" s="40">
        <f t="shared" si="62"/>
        <v>0</v>
      </c>
      <c r="DF17" s="38"/>
      <c r="DG17" s="39"/>
      <c r="DH17" s="39"/>
      <c r="DI17" s="39"/>
      <c r="DJ17" s="40">
        <f t="shared" si="63"/>
        <v>0</v>
      </c>
      <c r="DK17" s="38"/>
      <c r="DL17" s="39"/>
      <c r="DM17" s="39"/>
      <c r="DN17" s="39"/>
      <c r="DO17" s="40">
        <f t="shared" si="64"/>
        <v>0</v>
      </c>
      <c r="DP17" s="38"/>
      <c r="DQ17" s="39"/>
      <c r="DR17" s="39"/>
      <c r="DS17" s="39"/>
      <c r="DT17" s="40">
        <f t="shared" si="65"/>
        <v>0</v>
      </c>
      <c r="DU17" s="38"/>
      <c r="DV17" s="39"/>
      <c r="DW17" s="39"/>
      <c r="DX17" s="39"/>
      <c r="DY17" s="40">
        <f t="shared" si="66"/>
        <v>0</v>
      </c>
      <c r="DZ17" s="38"/>
      <c r="EA17" s="39"/>
      <c r="EB17" s="39"/>
      <c r="EC17" s="39"/>
      <c r="ED17" s="40">
        <f t="shared" si="67"/>
        <v>0</v>
      </c>
      <c r="EE17" s="38"/>
      <c r="EF17" s="39"/>
      <c r="EG17" s="39"/>
      <c r="EH17" s="39"/>
      <c r="EI17" s="40">
        <f t="shared" si="68"/>
        <v>0</v>
      </c>
      <c r="EJ17" s="38"/>
      <c r="EK17" s="39"/>
      <c r="EL17" s="39"/>
      <c r="EM17" s="39"/>
      <c r="EN17" s="40">
        <f t="shared" si="69"/>
        <v>0</v>
      </c>
      <c r="EO17" s="38"/>
      <c r="EP17" s="39"/>
      <c r="EQ17" s="39"/>
      <c r="ER17" s="39"/>
      <c r="ES17" s="40">
        <f t="shared" si="70"/>
        <v>0</v>
      </c>
      <c r="ET17" s="38"/>
      <c r="EU17" s="39"/>
      <c r="EV17" s="39"/>
      <c r="EW17" s="39"/>
      <c r="EX17" s="40">
        <f t="shared" si="71"/>
        <v>0</v>
      </c>
      <c r="EY17" s="38"/>
      <c r="EZ17" s="39"/>
      <c r="FA17" s="39"/>
      <c r="FB17" s="39"/>
      <c r="FC17" s="40">
        <f t="shared" si="72"/>
        <v>0</v>
      </c>
      <c r="FD17" s="38"/>
      <c r="FE17" s="39"/>
      <c r="FF17" s="39"/>
      <c r="FG17" s="39"/>
      <c r="FH17" s="40">
        <f t="shared" si="73"/>
        <v>0</v>
      </c>
    </row>
    <row r="18" spans="1:164" x14ac:dyDescent="0.2">
      <c r="A18" s="17"/>
      <c r="B18" s="30">
        <v>15</v>
      </c>
      <c r="C18" s="31" t="s">
        <v>35</v>
      </c>
      <c r="D18" s="32" t="s">
        <v>42</v>
      </c>
      <c r="E18" s="33" t="s">
        <v>14</v>
      </c>
      <c r="F18" s="34">
        <f t="shared" si="39"/>
        <v>164.9375</v>
      </c>
      <c r="G18" s="35">
        <f t="shared" si="40"/>
        <v>16</v>
      </c>
      <c r="H18" s="58">
        <f t="shared" si="41"/>
        <v>2639</v>
      </c>
      <c r="I18" s="36">
        <f t="shared" si="42"/>
        <v>1</v>
      </c>
      <c r="J18" s="37">
        <f t="shared" si="43"/>
        <v>204</v>
      </c>
      <c r="K18" s="37">
        <f t="shared" si="74"/>
        <v>93.75</v>
      </c>
      <c r="L18" s="43">
        <v>15</v>
      </c>
      <c r="M18" s="43"/>
      <c r="N18" s="44">
        <v>1</v>
      </c>
      <c r="O18" s="38">
        <v>204</v>
      </c>
      <c r="P18" s="39">
        <v>192</v>
      </c>
      <c r="Q18" s="39">
        <v>145</v>
      </c>
      <c r="R18" s="39">
        <v>158</v>
      </c>
      <c r="S18" s="40">
        <f t="shared" si="44"/>
        <v>699</v>
      </c>
      <c r="T18" s="38">
        <v>136</v>
      </c>
      <c r="U18" s="39">
        <v>137</v>
      </c>
      <c r="V18" s="39">
        <v>172</v>
      </c>
      <c r="W18" s="39">
        <v>151</v>
      </c>
      <c r="X18" s="40">
        <f t="shared" si="45"/>
        <v>596</v>
      </c>
      <c r="Y18" s="38"/>
      <c r="Z18" s="39"/>
      <c r="AA18" s="39"/>
      <c r="AB18" s="39"/>
      <c r="AC18" s="40">
        <f t="shared" si="46"/>
        <v>0</v>
      </c>
      <c r="AD18" s="38">
        <v>181</v>
      </c>
      <c r="AE18" s="39">
        <v>189</v>
      </c>
      <c r="AF18" s="39">
        <v>141</v>
      </c>
      <c r="AG18" s="39">
        <v>177</v>
      </c>
      <c r="AH18" s="40">
        <f t="shared" si="47"/>
        <v>688</v>
      </c>
      <c r="AI18" s="38"/>
      <c r="AJ18" s="39"/>
      <c r="AK18" s="39"/>
      <c r="AL18" s="39"/>
      <c r="AM18" s="40">
        <f t="shared" si="48"/>
        <v>0</v>
      </c>
      <c r="AN18" s="38"/>
      <c r="AO18" s="39"/>
      <c r="AP18" s="39"/>
      <c r="AQ18" s="39"/>
      <c r="AR18" s="40">
        <f t="shared" si="49"/>
        <v>0</v>
      </c>
      <c r="AS18" s="38"/>
      <c r="AT18" s="39"/>
      <c r="AU18" s="39"/>
      <c r="AV18" s="39"/>
      <c r="AW18" s="40">
        <f t="shared" si="50"/>
        <v>0</v>
      </c>
      <c r="AX18" s="38"/>
      <c r="AY18" s="39"/>
      <c r="AZ18" s="39"/>
      <c r="BA18" s="39"/>
      <c r="BB18" s="40">
        <f t="shared" si="51"/>
        <v>0</v>
      </c>
      <c r="BC18" s="38">
        <v>142</v>
      </c>
      <c r="BD18" s="39">
        <v>185</v>
      </c>
      <c r="BE18" s="39">
        <v>170</v>
      </c>
      <c r="BF18" s="39">
        <v>158</v>
      </c>
      <c r="BG18" s="40">
        <f t="shared" si="52"/>
        <v>655</v>
      </c>
      <c r="BH18" s="38"/>
      <c r="BI18" s="39"/>
      <c r="BJ18" s="39"/>
      <c r="BK18" s="39"/>
      <c r="BL18" s="40">
        <f t="shared" si="53"/>
        <v>0</v>
      </c>
      <c r="BM18" s="38"/>
      <c r="BN18" s="39"/>
      <c r="BO18" s="39"/>
      <c r="BP18" s="39"/>
      <c r="BQ18" s="40">
        <f t="shared" si="54"/>
        <v>0</v>
      </c>
      <c r="BR18" s="38"/>
      <c r="BS18" s="39"/>
      <c r="BT18" s="39"/>
      <c r="BU18" s="39"/>
      <c r="BV18" s="40">
        <f t="shared" si="55"/>
        <v>0</v>
      </c>
      <c r="BW18" s="38"/>
      <c r="BX18" s="39"/>
      <c r="BY18" s="39"/>
      <c r="BZ18" s="39"/>
      <c r="CA18" s="40">
        <f t="shared" si="56"/>
        <v>0</v>
      </c>
      <c r="CB18" s="38"/>
      <c r="CC18" s="39"/>
      <c r="CD18" s="39"/>
      <c r="CE18" s="39"/>
      <c r="CF18" s="40">
        <f t="shared" si="57"/>
        <v>0</v>
      </c>
      <c r="CG18" s="38"/>
      <c r="CH18" s="39"/>
      <c r="CI18" s="39"/>
      <c r="CJ18" s="39"/>
      <c r="CK18" s="40">
        <f t="shared" si="58"/>
        <v>0</v>
      </c>
      <c r="CL18" s="38"/>
      <c r="CM18" s="39"/>
      <c r="CN18" s="39"/>
      <c r="CO18" s="39"/>
      <c r="CP18" s="40">
        <f t="shared" si="59"/>
        <v>0</v>
      </c>
      <c r="CQ18" s="38"/>
      <c r="CR18" s="39"/>
      <c r="CS18" s="39"/>
      <c r="CT18" s="39"/>
      <c r="CU18" s="40">
        <f t="shared" si="60"/>
        <v>0</v>
      </c>
      <c r="CV18" s="38"/>
      <c r="CW18" s="39"/>
      <c r="CX18" s="39"/>
      <c r="CY18" s="39"/>
      <c r="CZ18" s="40">
        <f t="shared" si="61"/>
        <v>0</v>
      </c>
      <c r="DA18" s="38"/>
      <c r="DB18" s="39"/>
      <c r="DC18" s="39"/>
      <c r="DD18" s="39"/>
      <c r="DE18" s="40">
        <f t="shared" si="62"/>
        <v>0</v>
      </c>
      <c r="DF18" s="38"/>
      <c r="DG18" s="39"/>
      <c r="DH18" s="39"/>
      <c r="DI18" s="39"/>
      <c r="DJ18" s="40">
        <f t="shared" si="63"/>
        <v>0</v>
      </c>
      <c r="DK18" s="38"/>
      <c r="DL18" s="39"/>
      <c r="DM18" s="39"/>
      <c r="DN18" s="39"/>
      <c r="DO18" s="40">
        <f t="shared" si="64"/>
        <v>0</v>
      </c>
      <c r="DP18" s="38"/>
      <c r="DQ18" s="39"/>
      <c r="DR18" s="39"/>
      <c r="DS18" s="39"/>
      <c r="DT18" s="40">
        <f t="shared" si="65"/>
        <v>0</v>
      </c>
      <c r="DU18" s="38"/>
      <c r="DV18" s="39"/>
      <c r="DW18" s="39"/>
      <c r="DX18" s="39"/>
      <c r="DY18" s="40">
        <f t="shared" si="66"/>
        <v>0</v>
      </c>
      <c r="DZ18" s="38"/>
      <c r="EA18" s="39"/>
      <c r="EB18" s="39"/>
      <c r="EC18" s="39"/>
      <c r="ED18" s="40">
        <f t="shared" si="67"/>
        <v>0</v>
      </c>
      <c r="EE18" s="38"/>
      <c r="EF18" s="39"/>
      <c r="EG18" s="39"/>
      <c r="EH18" s="39"/>
      <c r="EI18" s="40">
        <f t="shared" si="68"/>
        <v>0</v>
      </c>
      <c r="EJ18" s="38"/>
      <c r="EK18" s="39"/>
      <c r="EL18" s="39"/>
      <c r="EM18" s="39"/>
      <c r="EN18" s="40">
        <f t="shared" si="69"/>
        <v>0</v>
      </c>
      <c r="EO18" s="38"/>
      <c r="EP18" s="39"/>
      <c r="EQ18" s="39"/>
      <c r="ER18" s="39"/>
      <c r="ES18" s="40">
        <f t="shared" si="70"/>
        <v>0</v>
      </c>
      <c r="ET18" s="38"/>
      <c r="EU18" s="39"/>
      <c r="EV18" s="39"/>
      <c r="EW18" s="39"/>
      <c r="EX18" s="40">
        <f t="shared" si="71"/>
        <v>0</v>
      </c>
      <c r="EY18" s="38"/>
      <c r="EZ18" s="39"/>
      <c r="FA18" s="39"/>
      <c r="FB18" s="39"/>
      <c r="FC18" s="40">
        <f t="shared" si="72"/>
        <v>0</v>
      </c>
      <c r="FD18" s="38"/>
      <c r="FE18" s="39"/>
      <c r="FF18" s="39"/>
      <c r="FG18" s="39"/>
      <c r="FH18" s="40">
        <f t="shared" si="73"/>
        <v>0</v>
      </c>
    </row>
    <row r="19" spans="1:164" x14ac:dyDescent="0.2">
      <c r="A19" s="17"/>
      <c r="B19" s="30">
        <v>16</v>
      </c>
      <c r="C19" s="31" t="s">
        <v>35</v>
      </c>
      <c r="D19" s="32" t="s">
        <v>62</v>
      </c>
      <c r="E19" s="33" t="s">
        <v>22</v>
      </c>
      <c r="F19" s="34">
        <f t="shared" si="39"/>
        <v>161.25</v>
      </c>
      <c r="G19" s="35">
        <f t="shared" si="40"/>
        <v>4</v>
      </c>
      <c r="H19" s="58">
        <f t="shared" si="41"/>
        <v>645</v>
      </c>
      <c r="I19" s="36">
        <f t="shared" si="42"/>
        <v>1</v>
      </c>
      <c r="J19" s="37">
        <f t="shared" si="43"/>
        <v>223</v>
      </c>
      <c r="K19" s="37">
        <f t="shared" si="74"/>
        <v>50</v>
      </c>
      <c r="L19" s="43">
        <v>2</v>
      </c>
      <c r="M19" s="43"/>
      <c r="N19" s="44">
        <v>2</v>
      </c>
      <c r="O19" s="38"/>
      <c r="P19" s="39"/>
      <c r="Q19" s="39"/>
      <c r="R19" s="39"/>
      <c r="S19" s="40">
        <f t="shared" si="44"/>
        <v>0</v>
      </c>
      <c r="T19" s="38"/>
      <c r="U19" s="39"/>
      <c r="V19" s="39"/>
      <c r="W19" s="39"/>
      <c r="X19" s="40">
        <f t="shared" si="45"/>
        <v>0</v>
      </c>
      <c r="Y19" s="38">
        <v>150</v>
      </c>
      <c r="Z19" s="39">
        <v>154</v>
      </c>
      <c r="AA19" s="39">
        <v>117</v>
      </c>
      <c r="AB19" s="39">
        <v>223</v>
      </c>
      <c r="AC19" s="40">
        <f t="shared" si="46"/>
        <v>644</v>
      </c>
      <c r="AD19" s="38"/>
      <c r="AE19" s="39"/>
      <c r="AF19" s="39"/>
      <c r="AG19" s="39"/>
      <c r="AH19" s="40">
        <f t="shared" si="47"/>
        <v>0</v>
      </c>
      <c r="AI19" s="38"/>
      <c r="AJ19" s="39"/>
      <c r="AK19" s="39"/>
      <c r="AL19" s="39"/>
      <c r="AM19" s="40">
        <f t="shared" si="48"/>
        <v>0</v>
      </c>
      <c r="AN19" s="38"/>
      <c r="AO19" s="39"/>
      <c r="AP19" s="39"/>
      <c r="AQ19" s="39"/>
      <c r="AR19" s="40">
        <f t="shared" si="49"/>
        <v>0</v>
      </c>
      <c r="AS19" s="38"/>
      <c r="AT19" s="39"/>
      <c r="AU19" s="39"/>
      <c r="AV19" s="39"/>
      <c r="AW19" s="40">
        <f t="shared" si="50"/>
        <v>0</v>
      </c>
      <c r="AX19" s="38"/>
      <c r="AY19" s="39"/>
      <c r="AZ19" s="39"/>
      <c r="BA19" s="39"/>
      <c r="BB19" s="40">
        <f t="shared" si="51"/>
        <v>0</v>
      </c>
      <c r="BC19" s="38"/>
      <c r="BD19" s="39"/>
      <c r="BE19" s="39"/>
      <c r="BF19" s="39"/>
      <c r="BG19" s="40">
        <f t="shared" si="52"/>
        <v>0</v>
      </c>
      <c r="BH19" s="38"/>
      <c r="BI19" s="39"/>
      <c r="BJ19" s="39"/>
      <c r="BK19" s="39"/>
      <c r="BL19" s="40">
        <f t="shared" si="53"/>
        <v>0</v>
      </c>
      <c r="BM19" s="38"/>
      <c r="BN19" s="39"/>
      <c r="BO19" s="39"/>
      <c r="BP19" s="39"/>
      <c r="BQ19" s="40">
        <f t="shared" si="54"/>
        <v>0</v>
      </c>
      <c r="BR19" s="38"/>
      <c r="BS19" s="39"/>
      <c r="BT19" s="39"/>
      <c r="BU19" s="39"/>
      <c r="BV19" s="40">
        <f t="shared" si="55"/>
        <v>0</v>
      </c>
      <c r="BW19" s="38"/>
      <c r="BX19" s="39"/>
      <c r="BY19" s="39"/>
      <c r="BZ19" s="39"/>
      <c r="CA19" s="40">
        <f t="shared" si="56"/>
        <v>0</v>
      </c>
      <c r="CB19" s="38"/>
      <c r="CC19" s="39"/>
      <c r="CD19" s="39"/>
      <c r="CE19" s="39"/>
      <c r="CF19" s="40">
        <f t="shared" si="57"/>
        <v>0</v>
      </c>
      <c r="CG19" s="38"/>
      <c r="CH19" s="39"/>
      <c r="CI19" s="39"/>
      <c r="CJ19" s="39"/>
      <c r="CK19" s="40">
        <f t="shared" si="58"/>
        <v>0</v>
      </c>
      <c r="CL19" s="38"/>
      <c r="CM19" s="39"/>
      <c r="CN19" s="39"/>
      <c r="CO19" s="39"/>
      <c r="CP19" s="40">
        <f t="shared" si="59"/>
        <v>0</v>
      </c>
      <c r="CQ19" s="38"/>
      <c r="CR19" s="39"/>
      <c r="CS19" s="39"/>
      <c r="CT19" s="39"/>
      <c r="CU19" s="40">
        <f t="shared" si="60"/>
        <v>0</v>
      </c>
      <c r="CV19" s="38"/>
      <c r="CW19" s="39"/>
      <c r="CX19" s="39"/>
      <c r="CY19" s="39"/>
      <c r="CZ19" s="40">
        <f t="shared" si="61"/>
        <v>0</v>
      </c>
      <c r="DA19" s="38"/>
      <c r="DB19" s="39"/>
      <c r="DC19" s="39"/>
      <c r="DD19" s="39"/>
      <c r="DE19" s="40">
        <f t="shared" si="62"/>
        <v>0</v>
      </c>
      <c r="DF19" s="38"/>
      <c r="DG19" s="39"/>
      <c r="DH19" s="39"/>
      <c r="DI19" s="39"/>
      <c r="DJ19" s="40">
        <f t="shared" si="63"/>
        <v>0</v>
      </c>
      <c r="DK19" s="38"/>
      <c r="DL19" s="39"/>
      <c r="DM19" s="39"/>
      <c r="DN19" s="39"/>
      <c r="DO19" s="40">
        <f t="shared" si="64"/>
        <v>0</v>
      </c>
      <c r="DP19" s="38"/>
      <c r="DQ19" s="39"/>
      <c r="DR19" s="39"/>
      <c r="DS19" s="39"/>
      <c r="DT19" s="40">
        <f t="shared" si="65"/>
        <v>0</v>
      </c>
      <c r="DU19" s="38"/>
      <c r="DV19" s="39"/>
      <c r="DW19" s="39"/>
      <c r="DX19" s="39"/>
      <c r="DY19" s="40">
        <f t="shared" si="66"/>
        <v>0</v>
      </c>
      <c r="DZ19" s="38"/>
      <c r="EA19" s="39"/>
      <c r="EB19" s="39"/>
      <c r="EC19" s="39"/>
      <c r="ED19" s="40">
        <f t="shared" si="67"/>
        <v>0</v>
      </c>
      <c r="EE19" s="38"/>
      <c r="EF19" s="39"/>
      <c r="EG19" s="39"/>
      <c r="EH19" s="39"/>
      <c r="EI19" s="40">
        <f t="shared" si="68"/>
        <v>0</v>
      </c>
      <c r="EJ19" s="38"/>
      <c r="EK19" s="39"/>
      <c r="EL19" s="39"/>
      <c r="EM19" s="39"/>
      <c r="EN19" s="40">
        <f t="shared" si="69"/>
        <v>0</v>
      </c>
      <c r="EO19" s="38"/>
      <c r="EP19" s="39"/>
      <c r="EQ19" s="39"/>
      <c r="ER19" s="39"/>
      <c r="ES19" s="40">
        <f t="shared" si="70"/>
        <v>0</v>
      </c>
      <c r="ET19" s="38"/>
      <c r="EU19" s="39"/>
      <c r="EV19" s="39"/>
      <c r="EW19" s="39"/>
      <c r="EX19" s="40">
        <f t="shared" si="71"/>
        <v>0</v>
      </c>
      <c r="EY19" s="38"/>
      <c r="EZ19" s="39"/>
      <c r="FA19" s="39"/>
      <c r="FB19" s="39"/>
      <c r="FC19" s="40">
        <f t="shared" si="72"/>
        <v>0</v>
      </c>
      <c r="FD19" s="38"/>
      <c r="FE19" s="39"/>
      <c r="FF19" s="39"/>
      <c r="FG19" s="39"/>
      <c r="FH19" s="40">
        <f t="shared" si="73"/>
        <v>0</v>
      </c>
    </row>
    <row r="20" spans="1:164" x14ac:dyDescent="0.2">
      <c r="A20" s="17"/>
      <c r="B20" s="30">
        <v>17</v>
      </c>
      <c r="C20" s="31" t="s">
        <v>35</v>
      </c>
      <c r="D20" s="32" t="s">
        <v>52</v>
      </c>
      <c r="E20" s="33" t="s">
        <v>5</v>
      </c>
      <c r="F20" s="34">
        <f t="shared" si="39"/>
        <v>160.69999999999999</v>
      </c>
      <c r="G20" s="35">
        <f t="shared" si="40"/>
        <v>20</v>
      </c>
      <c r="H20" s="58">
        <f t="shared" si="41"/>
        <v>3214</v>
      </c>
      <c r="I20" s="36">
        <f t="shared" si="42"/>
        <v>2</v>
      </c>
      <c r="J20" s="37">
        <f t="shared" si="43"/>
        <v>233</v>
      </c>
      <c r="K20" s="37">
        <f t="shared" si="74"/>
        <v>55.000000000000007</v>
      </c>
      <c r="L20" s="43">
        <v>11</v>
      </c>
      <c r="M20" s="43"/>
      <c r="N20" s="44">
        <v>9</v>
      </c>
      <c r="O20" s="38"/>
      <c r="P20" s="39"/>
      <c r="Q20" s="39"/>
      <c r="R20" s="39"/>
      <c r="S20" s="40">
        <f t="shared" si="44"/>
        <v>0</v>
      </c>
      <c r="T20" s="38">
        <v>233</v>
      </c>
      <c r="U20" s="39">
        <v>134</v>
      </c>
      <c r="V20" s="39">
        <v>117</v>
      </c>
      <c r="W20" s="39">
        <v>111</v>
      </c>
      <c r="X20" s="40">
        <f t="shared" si="45"/>
        <v>595</v>
      </c>
      <c r="Y20" s="38">
        <v>148</v>
      </c>
      <c r="Z20" s="39">
        <v>193</v>
      </c>
      <c r="AA20" s="39">
        <v>140</v>
      </c>
      <c r="AB20" s="39">
        <v>215</v>
      </c>
      <c r="AC20" s="40">
        <f t="shared" si="46"/>
        <v>696</v>
      </c>
      <c r="AD20" s="38"/>
      <c r="AE20" s="39"/>
      <c r="AF20" s="39"/>
      <c r="AG20" s="39"/>
      <c r="AH20" s="40">
        <f t="shared" si="47"/>
        <v>0</v>
      </c>
      <c r="AI20" s="38">
        <v>167</v>
      </c>
      <c r="AJ20" s="39">
        <v>137</v>
      </c>
      <c r="AK20" s="39">
        <v>138</v>
      </c>
      <c r="AL20" s="39">
        <v>181</v>
      </c>
      <c r="AM20" s="40">
        <f t="shared" si="48"/>
        <v>623</v>
      </c>
      <c r="AN20" s="38"/>
      <c r="AO20" s="39"/>
      <c r="AP20" s="39"/>
      <c r="AQ20" s="39"/>
      <c r="AR20" s="40">
        <f t="shared" si="49"/>
        <v>0</v>
      </c>
      <c r="AS20" s="38"/>
      <c r="AT20" s="39"/>
      <c r="AU20" s="39"/>
      <c r="AV20" s="39"/>
      <c r="AW20" s="40">
        <f t="shared" si="50"/>
        <v>0</v>
      </c>
      <c r="AX20" s="38"/>
      <c r="AY20" s="39"/>
      <c r="AZ20" s="39"/>
      <c r="BA20" s="39"/>
      <c r="BB20" s="40">
        <f t="shared" si="51"/>
        <v>0</v>
      </c>
      <c r="BC20" s="38"/>
      <c r="BD20" s="39"/>
      <c r="BE20" s="39"/>
      <c r="BF20" s="39"/>
      <c r="BG20" s="40">
        <f t="shared" si="52"/>
        <v>0</v>
      </c>
      <c r="BH20" s="38"/>
      <c r="BI20" s="39"/>
      <c r="BJ20" s="39"/>
      <c r="BK20" s="39"/>
      <c r="BL20" s="40">
        <f t="shared" si="53"/>
        <v>0</v>
      </c>
      <c r="BM20" s="38"/>
      <c r="BN20" s="39"/>
      <c r="BO20" s="39"/>
      <c r="BP20" s="39"/>
      <c r="BQ20" s="40">
        <f t="shared" si="54"/>
        <v>0</v>
      </c>
      <c r="BR20" s="38"/>
      <c r="BS20" s="39"/>
      <c r="BT20" s="39"/>
      <c r="BU20" s="39"/>
      <c r="BV20" s="40">
        <f t="shared" si="55"/>
        <v>0</v>
      </c>
      <c r="BW20" s="38"/>
      <c r="BX20" s="39"/>
      <c r="BY20" s="39"/>
      <c r="BZ20" s="39"/>
      <c r="CA20" s="40">
        <f t="shared" si="56"/>
        <v>0</v>
      </c>
      <c r="CB20" s="38">
        <v>149</v>
      </c>
      <c r="CC20" s="39">
        <v>149</v>
      </c>
      <c r="CD20" s="39">
        <v>191</v>
      </c>
      <c r="CE20" s="39">
        <v>171</v>
      </c>
      <c r="CF20" s="40">
        <f t="shared" si="57"/>
        <v>660</v>
      </c>
      <c r="CG20" s="38"/>
      <c r="CH20" s="39"/>
      <c r="CI20" s="39"/>
      <c r="CJ20" s="39"/>
      <c r="CK20" s="40">
        <f t="shared" si="58"/>
        <v>0</v>
      </c>
      <c r="CL20" s="38"/>
      <c r="CM20" s="39"/>
      <c r="CN20" s="39"/>
      <c r="CO20" s="39"/>
      <c r="CP20" s="40">
        <f t="shared" si="59"/>
        <v>0</v>
      </c>
      <c r="CQ20" s="38"/>
      <c r="CR20" s="39"/>
      <c r="CS20" s="39"/>
      <c r="CT20" s="39"/>
      <c r="CU20" s="40">
        <f t="shared" si="60"/>
        <v>0</v>
      </c>
      <c r="CV20" s="38">
        <v>177</v>
      </c>
      <c r="CW20" s="39">
        <v>160</v>
      </c>
      <c r="CX20" s="39">
        <v>161</v>
      </c>
      <c r="CY20" s="39">
        <v>140</v>
      </c>
      <c r="CZ20" s="40">
        <f t="shared" si="61"/>
        <v>638</v>
      </c>
      <c r="DA20" s="38"/>
      <c r="DB20" s="39"/>
      <c r="DC20" s="39"/>
      <c r="DD20" s="39"/>
      <c r="DE20" s="40">
        <f t="shared" si="62"/>
        <v>0</v>
      </c>
      <c r="DF20" s="38"/>
      <c r="DG20" s="39"/>
      <c r="DH20" s="39"/>
      <c r="DI20" s="39"/>
      <c r="DJ20" s="40">
        <f t="shared" si="63"/>
        <v>0</v>
      </c>
      <c r="DK20" s="38"/>
      <c r="DL20" s="39"/>
      <c r="DM20" s="39"/>
      <c r="DN20" s="39"/>
      <c r="DO20" s="40">
        <f t="shared" si="64"/>
        <v>0</v>
      </c>
      <c r="DP20" s="38"/>
      <c r="DQ20" s="39"/>
      <c r="DR20" s="39"/>
      <c r="DS20" s="39"/>
      <c r="DT20" s="40">
        <f t="shared" si="65"/>
        <v>0</v>
      </c>
      <c r="DU20" s="38"/>
      <c r="DV20" s="39"/>
      <c r="DW20" s="39"/>
      <c r="DX20" s="39"/>
      <c r="DY20" s="40">
        <f t="shared" si="66"/>
        <v>0</v>
      </c>
      <c r="DZ20" s="38"/>
      <c r="EA20" s="39"/>
      <c r="EB20" s="39"/>
      <c r="EC20" s="39"/>
      <c r="ED20" s="40">
        <f t="shared" si="67"/>
        <v>0</v>
      </c>
      <c r="EE20" s="38"/>
      <c r="EF20" s="39"/>
      <c r="EG20" s="39"/>
      <c r="EH20" s="39"/>
      <c r="EI20" s="40">
        <f t="shared" si="68"/>
        <v>0</v>
      </c>
      <c r="EJ20" s="38"/>
      <c r="EK20" s="39"/>
      <c r="EL20" s="39"/>
      <c r="EM20" s="39"/>
      <c r="EN20" s="40">
        <f t="shared" si="69"/>
        <v>0</v>
      </c>
      <c r="EO20" s="38"/>
      <c r="EP20" s="39"/>
      <c r="EQ20" s="39"/>
      <c r="ER20" s="39"/>
      <c r="ES20" s="40">
        <f t="shared" si="70"/>
        <v>0</v>
      </c>
      <c r="ET20" s="38"/>
      <c r="EU20" s="39"/>
      <c r="EV20" s="39"/>
      <c r="EW20" s="39"/>
      <c r="EX20" s="40">
        <f t="shared" si="71"/>
        <v>0</v>
      </c>
      <c r="EY20" s="38"/>
      <c r="EZ20" s="39"/>
      <c r="FA20" s="39"/>
      <c r="FB20" s="39"/>
      <c r="FC20" s="40">
        <f t="shared" si="72"/>
        <v>0</v>
      </c>
      <c r="FD20" s="38"/>
      <c r="FE20" s="39"/>
      <c r="FF20" s="39"/>
      <c r="FG20" s="39"/>
      <c r="FH20" s="40">
        <f t="shared" si="73"/>
        <v>0</v>
      </c>
    </row>
    <row r="21" spans="1:164" x14ac:dyDescent="0.2">
      <c r="A21" s="17"/>
      <c r="B21" s="30">
        <v>18</v>
      </c>
      <c r="C21" s="31" t="s">
        <v>35</v>
      </c>
      <c r="D21" s="32" t="s">
        <v>57</v>
      </c>
      <c r="E21" s="33" t="s">
        <v>7</v>
      </c>
      <c r="F21" s="34">
        <f t="shared" si="39"/>
        <v>160.19999999999999</v>
      </c>
      <c r="G21" s="35">
        <f t="shared" si="40"/>
        <v>20</v>
      </c>
      <c r="H21" s="58">
        <f t="shared" si="41"/>
        <v>3204</v>
      </c>
      <c r="I21" s="36">
        <f t="shared" si="42"/>
        <v>0</v>
      </c>
      <c r="J21" s="37">
        <f t="shared" si="43"/>
        <v>194</v>
      </c>
      <c r="K21" s="37">
        <f t="shared" si="74"/>
        <v>65</v>
      </c>
      <c r="L21" s="43">
        <v>13</v>
      </c>
      <c r="M21" s="43"/>
      <c r="N21" s="44">
        <v>7</v>
      </c>
      <c r="O21" s="38">
        <v>140</v>
      </c>
      <c r="P21" s="39">
        <v>149</v>
      </c>
      <c r="Q21" s="39">
        <v>145</v>
      </c>
      <c r="R21" s="39">
        <v>172</v>
      </c>
      <c r="S21" s="40">
        <f t="shared" si="44"/>
        <v>606</v>
      </c>
      <c r="T21" s="38">
        <v>194</v>
      </c>
      <c r="U21" s="39">
        <v>155</v>
      </c>
      <c r="V21" s="39">
        <v>166</v>
      </c>
      <c r="W21" s="39">
        <v>183</v>
      </c>
      <c r="X21" s="40">
        <f t="shared" si="45"/>
        <v>698</v>
      </c>
      <c r="Y21" s="38">
        <v>161</v>
      </c>
      <c r="Z21" s="39">
        <v>145</v>
      </c>
      <c r="AA21" s="39">
        <v>138</v>
      </c>
      <c r="AB21" s="39">
        <v>161</v>
      </c>
      <c r="AC21" s="40">
        <f t="shared" si="46"/>
        <v>605</v>
      </c>
      <c r="AD21" s="38"/>
      <c r="AE21" s="39"/>
      <c r="AF21" s="39"/>
      <c r="AG21" s="39"/>
      <c r="AH21" s="40">
        <f t="shared" si="47"/>
        <v>0</v>
      </c>
      <c r="AI21" s="38"/>
      <c r="AJ21" s="39"/>
      <c r="AK21" s="39"/>
      <c r="AL21" s="39"/>
      <c r="AM21" s="40">
        <f t="shared" si="48"/>
        <v>0</v>
      </c>
      <c r="AN21" s="38"/>
      <c r="AO21" s="39"/>
      <c r="AP21" s="39"/>
      <c r="AQ21" s="39"/>
      <c r="AR21" s="40">
        <f t="shared" si="49"/>
        <v>0</v>
      </c>
      <c r="AS21" s="38"/>
      <c r="AT21" s="39"/>
      <c r="AU21" s="39"/>
      <c r="AV21" s="39"/>
      <c r="AW21" s="40">
        <f t="shared" si="50"/>
        <v>0</v>
      </c>
      <c r="AX21" s="38">
        <v>163</v>
      </c>
      <c r="AY21" s="39">
        <v>165</v>
      </c>
      <c r="AZ21" s="39">
        <v>190</v>
      </c>
      <c r="BA21" s="39">
        <v>167</v>
      </c>
      <c r="BB21" s="40">
        <f t="shared" si="51"/>
        <v>685</v>
      </c>
      <c r="BC21" s="38"/>
      <c r="BD21" s="39"/>
      <c r="BE21" s="39"/>
      <c r="BF21" s="39"/>
      <c r="BG21" s="40">
        <f t="shared" si="52"/>
        <v>0</v>
      </c>
      <c r="BH21" s="38"/>
      <c r="BI21" s="39"/>
      <c r="BJ21" s="39"/>
      <c r="BK21" s="39"/>
      <c r="BL21" s="40">
        <f t="shared" si="53"/>
        <v>0</v>
      </c>
      <c r="BM21" s="38"/>
      <c r="BN21" s="39"/>
      <c r="BO21" s="39"/>
      <c r="BP21" s="39"/>
      <c r="BQ21" s="40">
        <f t="shared" si="54"/>
        <v>0</v>
      </c>
      <c r="BR21" s="38"/>
      <c r="BS21" s="39"/>
      <c r="BT21" s="39"/>
      <c r="BU21" s="39"/>
      <c r="BV21" s="40">
        <f t="shared" si="55"/>
        <v>0</v>
      </c>
      <c r="BW21" s="38"/>
      <c r="BX21" s="39"/>
      <c r="BY21" s="39"/>
      <c r="BZ21" s="39"/>
      <c r="CA21" s="40">
        <f t="shared" si="56"/>
        <v>0</v>
      </c>
      <c r="CB21" s="38">
        <v>163</v>
      </c>
      <c r="CC21" s="39">
        <v>142</v>
      </c>
      <c r="CD21" s="39">
        <v>154</v>
      </c>
      <c r="CE21" s="39">
        <v>151</v>
      </c>
      <c r="CF21" s="40">
        <f t="shared" si="57"/>
        <v>610</v>
      </c>
      <c r="CG21" s="38"/>
      <c r="CH21" s="39"/>
      <c r="CI21" s="39"/>
      <c r="CJ21" s="39"/>
      <c r="CK21" s="40">
        <f t="shared" si="58"/>
        <v>0</v>
      </c>
      <c r="CL21" s="38"/>
      <c r="CM21" s="39"/>
      <c r="CN21" s="39"/>
      <c r="CO21" s="39"/>
      <c r="CP21" s="40">
        <f t="shared" si="59"/>
        <v>0</v>
      </c>
      <c r="CQ21" s="38"/>
      <c r="CR21" s="39"/>
      <c r="CS21" s="39"/>
      <c r="CT21" s="39"/>
      <c r="CU21" s="40">
        <f t="shared" si="60"/>
        <v>0</v>
      </c>
      <c r="CV21" s="38"/>
      <c r="CW21" s="39"/>
      <c r="CX21" s="39"/>
      <c r="CY21" s="39"/>
      <c r="CZ21" s="40">
        <f t="shared" si="61"/>
        <v>0</v>
      </c>
      <c r="DA21" s="38"/>
      <c r="DB21" s="39"/>
      <c r="DC21" s="39"/>
      <c r="DD21" s="39"/>
      <c r="DE21" s="40">
        <f t="shared" si="62"/>
        <v>0</v>
      </c>
      <c r="DF21" s="38"/>
      <c r="DG21" s="39"/>
      <c r="DH21" s="39"/>
      <c r="DI21" s="39"/>
      <c r="DJ21" s="40">
        <f t="shared" si="63"/>
        <v>0</v>
      </c>
      <c r="DK21" s="38"/>
      <c r="DL21" s="39"/>
      <c r="DM21" s="39"/>
      <c r="DN21" s="39"/>
      <c r="DO21" s="40">
        <f t="shared" si="64"/>
        <v>0</v>
      </c>
      <c r="DP21" s="38"/>
      <c r="DQ21" s="39"/>
      <c r="DR21" s="39"/>
      <c r="DS21" s="39"/>
      <c r="DT21" s="40">
        <f t="shared" si="65"/>
        <v>0</v>
      </c>
      <c r="DU21" s="38"/>
      <c r="DV21" s="39"/>
      <c r="DW21" s="39"/>
      <c r="DX21" s="39"/>
      <c r="DY21" s="40">
        <f t="shared" si="66"/>
        <v>0</v>
      </c>
      <c r="DZ21" s="38"/>
      <c r="EA21" s="39"/>
      <c r="EB21" s="39"/>
      <c r="EC21" s="39"/>
      <c r="ED21" s="40">
        <f t="shared" si="67"/>
        <v>0</v>
      </c>
      <c r="EE21" s="38"/>
      <c r="EF21" s="39"/>
      <c r="EG21" s="39"/>
      <c r="EH21" s="39"/>
      <c r="EI21" s="40">
        <f t="shared" si="68"/>
        <v>0</v>
      </c>
      <c r="EJ21" s="38"/>
      <c r="EK21" s="39"/>
      <c r="EL21" s="39"/>
      <c r="EM21" s="39"/>
      <c r="EN21" s="40">
        <f t="shared" si="69"/>
        <v>0</v>
      </c>
      <c r="EO21" s="38"/>
      <c r="EP21" s="39"/>
      <c r="EQ21" s="39"/>
      <c r="ER21" s="39"/>
      <c r="ES21" s="40">
        <f t="shared" si="70"/>
        <v>0</v>
      </c>
      <c r="ET21" s="38"/>
      <c r="EU21" s="39"/>
      <c r="EV21" s="39"/>
      <c r="EW21" s="39"/>
      <c r="EX21" s="40">
        <f t="shared" si="71"/>
        <v>0</v>
      </c>
      <c r="EY21" s="38"/>
      <c r="EZ21" s="39"/>
      <c r="FA21" s="39"/>
      <c r="FB21" s="39"/>
      <c r="FC21" s="40">
        <f t="shared" si="72"/>
        <v>0</v>
      </c>
      <c r="FD21" s="38"/>
      <c r="FE21" s="39"/>
      <c r="FF21" s="39"/>
      <c r="FG21" s="39"/>
      <c r="FH21" s="40">
        <f t="shared" si="73"/>
        <v>0</v>
      </c>
    </row>
    <row r="22" spans="1:164" x14ac:dyDescent="0.2">
      <c r="A22" s="17"/>
      <c r="B22" s="30">
        <v>19</v>
      </c>
      <c r="C22" s="31" t="s">
        <v>35</v>
      </c>
      <c r="D22" s="32" t="s">
        <v>54</v>
      </c>
      <c r="E22" s="33" t="s">
        <v>17</v>
      </c>
      <c r="F22" s="34">
        <f t="shared" si="39"/>
        <v>159.85714285714286</v>
      </c>
      <c r="G22" s="35">
        <f t="shared" si="40"/>
        <v>14</v>
      </c>
      <c r="H22" s="58">
        <f t="shared" si="41"/>
        <v>2238</v>
      </c>
      <c r="I22" s="36">
        <f t="shared" si="42"/>
        <v>1</v>
      </c>
      <c r="J22" s="37">
        <f t="shared" si="43"/>
        <v>233</v>
      </c>
      <c r="K22" s="37">
        <f t="shared" si="74"/>
        <v>42.857142857142854</v>
      </c>
      <c r="L22" s="43">
        <v>6</v>
      </c>
      <c r="M22" s="43"/>
      <c r="N22" s="44">
        <v>8</v>
      </c>
      <c r="O22" s="38">
        <v>160</v>
      </c>
      <c r="P22" s="39">
        <v>135</v>
      </c>
      <c r="Q22" s="39">
        <v>154</v>
      </c>
      <c r="R22" s="39">
        <v>155</v>
      </c>
      <c r="S22" s="40">
        <f t="shared" si="44"/>
        <v>604</v>
      </c>
      <c r="T22" s="38">
        <v>233</v>
      </c>
      <c r="U22" s="39">
        <v>150</v>
      </c>
      <c r="V22" s="39">
        <v>196</v>
      </c>
      <c r="W22" s="39">
        <v>155</v>
      </c>
      <c r="X22" s="40">
        <f t="shared" si="45"/>
        <v>734</v>
      </c>
      <c r="Y22" s="38">
        <v>148</v>
      </c>
      <c r="Z22" s="39">
        <v>196</v>
      </c>
      <c r="AA22" s="39"/>
      <c r="AB22" s="39"/>
      <c r="AC22" s="40">
        <f t="shared" si="46"/>
        <v>344</v>
      </c>
      <c r="AD22" s="38"/>
      <c r="AE22" s="39"/>
      <c r="AF22" s="39"/>
      <c r="AG22" s="39"/>
      <c r="AH22" s="40">
        <f t="shared" si="47"/>
        <v>0</v>
      </c>
      <c r="AI22" s="38"/>
      <c r="AJ22" s="39"/>
      <c r="AK22" s="39"/>
      <c r="AL22" s="39"/>
      <c r="AM22" s="40">
        <f t="shared" si="48"/>
        <v>0</v>
      </c>
      <c r="AN22" s="38"/>
      <c r="AO22" s="39"/>
      <c r="AP22" s="39"/>
      <c r="AQ22" s="39"/>
      <c r="AR22" s="40">
        <f t="shared" si="49"/>
        <v>0</v>
      </c>
      <c r="AS22" s="38"/>
      <c r="AT22" s="39"/>
      <c r="AU22" s="39"/>
      <c r="AV22" s="39"/>
      <c r="AW22" s="40">
        <f t="shared" si="50"/>
        <v>0</v>
      </c>
      <c r="AX22" s="38"/>
      <c r="AY22" s="39"/>
      <c r="AZ22" s="39"/>
      <c r="BA22" s="39"/>
      <c r="BB22" s="40">
        <f t="shared" si="51"/>
        <v>0</v>
      </c>
      <c r="BC22" s="38"/>
      <c r="BD22" s="39"/>
      <c r="BE22" s="39"/>
      <c r="BF22" s="39"/>
      <c r="BG22" s="40">
        <f t="shared" si="52"/>
        <v>0</v>
      </c>
      <c r="BH22" s="38"/>
      <c r="BI22" s="39"/>
      <c r="BJ22" s="39"/>
      <c r="BK22" s="39"/>
      <c r="BL22" s="40">
        <f t="shared" si="53"/>
        <v>0</v>
      </c>
      <c r="BM22" s="38"/>
      <c r="BN22" s="39"/>
      <c r="BO22" s="39"/>
      <c r="BP22" s="39"/>
      <c r="BQ22" s="40">
        <f t="shared" si="54"/>
        <v>0</v>
      </c>
      <c r="BR22" s="38"/>
      <c r="BS22" s="39"/>
      <c r="BT22" s="39"/>
      <c r="BU22" s="39"/>
      <c r="BV22" s="40">
        <f t="shared" si="55"/>
        <v>0</v>
      </c>
      <c r="BW22" s="38"/>
      <c r="BX22" s="39"/>
      <c r="BY22" s="39"/>
      <c r="BZ22" s="39"/>
      <c r="CA22" s="40">
        <f t="shared" si="56"/>
        <v>0</v>
      </c>
      <c r="CB22" s="38">
        <v>143</v>
      </c>
      <c r="CC22" s="39">
        <v>148</v>
      </c>
      <c r="CD22" s="39">
        <v>116</v>
      </c>
      <c r="CE22" s="39">
        <v>148</v>
      </c>
      <c r="CF22" s="40">
        <f t="shared" si="57"/>
        <v>555</v>
      </c>
      <c r="CG22" s="38"/>
      <c r="CH22" s="39"/>
      <c r="CI22" s="39"/>
      <c r="CJ22" s="39"/>
      <c r="CK22" s="40">
        <f t="shared" si="58"/>
        <v>0</v>
      </c>
      <c r="CL22" s="38"/>
      <c r="CM22" s="39"/>
      <c r="CN22" s="39"/>
      <c r="CO22" s="39"/>
      <c r="CP22" s="40">
        <f t="shared" si="59"/>
        <v>0</v>
      </c>
      <c r="CQ22" s="38"/>
      <c r="CR22" s="39"/>
      <c r="CS22" s="39"/>
      <c r="CT22" s="39"/>
      <c r="CU22" s="40">
        <f t="shared" si="60"/>
        <v>0</v>
      </c>
      <c r="CV22" s="38"/>
      <c r="CW22" s="39"/>
      <c r="CX22" s="39"/>
      <c r="CY22" s="39"/>
      <c r="CZ22" s="40">
        <f t="shared" si="61"/>
        <v>0</v>
      </c>
      <c r="DA22" s="38"/>
      <c r="DB22" s="39"/>
      <c r="DC22" s="39"/>
      <c r="DD22" s="39"/>
      <c r="DE22" s="40">
        <f t="shared" si="62"/>
        <v>0</v>
      </c>
      <c r="DF22" s="38"/>
      <c r="DG22" s="39"/>
      <c r="DH22" s="39"/>
      <c r="DI22" s="39"/>
      <c r="DJ22" s="40">
        <f t="shared" si="63"/>
        <v>0</v>
      </c>
      <c r="DK22" s="38"/>
      <c r="DL22" s="39"/>
      <c r="DM22" s="39"/>
      <c r="DN22" s="39"/>
      <c r="DO22" s="40">
        <f t="shared" si="64"/>
        <v>0</v>
      </c>
      <c r="DP22" s="38"/>
      <c r="DQ22" s="39"/>
      <c r="DR22" s="39"/>
      <c r="DS22" s="39"/>
      <c r="DT22" s="40">
        <f t="shared" si="65"/>
        <v>0</v>
      </c>
      <c r="DU22" s="38"/>
      <c r="DV22" s="39"/>
      <c r="DW22" s="39"/>
      <c r="DX22" s="39"/>
      <c r="DY22" s="40">
        <f t="shared" si="66"/>
        <v>0</v>
      </c>
      <c r="DZ22" s="38"/>
      <c r="EA22" s="39"/>
      <c r="EB22" s="39"/>
      <c r="EC22" s="39"/>
      <c r="ED22" s="40">
        <f t="shared" si="67"/>
        <v>0</v>
      </c>
      <c r="EE22" s="38"/>
      <c r="EF22" s="39"/>
      <c r="EG22" s="39"/>
      <c r="EH22" s="39"/>
      <c r="EI22" s="40">
        <f t="shared" si="68"/>
        <v>0</v>
      </c>
      <c r="EJ22" s="38"/>
      <c r="EK22" s="39"/>
      <c r="EL22" s="39"/>
      <c r="EM22" s="39"/>
      <c r="EN22" s="40">
        <f t="shared" si="69"/>
        <v>0</v>
      </c>
      <c r="EO22" s="38"/>
      <c r="EP22" s="39"/>
      <c r="EQ22" s="39"/>
      <c r="ER22" s="39"/>
      <c r="ES22" s="40">
        <f t="shared" si="70"/>
        <v>0</v>
      </c>
      <c r="ET22" s="38"/>
      <c r="EU22" s="39"/>
      <c r="EV22" s="39"/>
      <c r="EW22" s="39"/>
      <c r="EX22" s="40">
        <f t="shared" si="71"/>
        <v>0</v>
      </c>
      <c r="EY22" s="38"/>
      <c r="EZ22" s="39"/>
      <c r="FA22" s="39"/>
      <c r="FB22" s="39"/>
      <c r="FC22" s="40">
        <f t="shared" si="72"/>
        <v>0</v>
      </c>
      <c r="FD22" s="38"/>
      <c r="FE22" s="39"/>
      <c r="FF22" s="39"/>
      <c r="FG22" s="39"/>
      <c r="FH22" s="40">
        <f t="shared" si="73"/>
        <v>0</v>
      </c>
    </row>
    <row r="23" spans="1:164" x14ac:dyDescent="0.2">
      <c r="A23" s="17"/>
      <c r="B23" s="30">
        <v>20</v>
      </c>
      <c r="C23" s="31" t="s">
        <v>41</v>
      </c>
      <c r="D23" s="32" t="s">
        <v>102</v>
      </c>
      <c r="E23" s="33" t="s">
        <v>12</v>
      </c>
      <c r="F23" s="34">
        <f t="shared" si="39"/>
        <v>158.625</v>
      </c>
      <c r="G23" s="35">
        <f t="shared" si="40"/>
        <v>8</v>
      </c>
      <c r="H23" s="58">
        <f t="shared" si="41"/>
        <v>1269</v>
      </c>
      <c r="I23" s="36">
        <f t="shared" si="42"/>
        <v>0</v>
      </c>
      <c r="J23" s="37">
        <f t="shared" si="43"/>
        <v>171</v>
      </c>
      <c r="K23" s="37">
        <f t="shared" si="74"/>
        <v>62.5</v>
      </c>
      <c r="L23" s="43">
        <v>5</v>
      </c>
      <c r="M23" s="43"/>
      <c r="N23" s="44">
        <v>3</v>
      </c>
      <c r="O23" s="38"/>
      <c r="P23" s="39"/>
      <c r="Q23" s="39"/>
      <c r="R23" s="39"/>
      <c r="S23" s="40">
        <f t="shared" si="44"/>
        <v>0</v>
      </c>
      <c r="T23" s="38"/>
      <c r="U23" s="39"/>
      <c r="V23" s="39"/>
      <c r="W23" s="39"/>
      <c r="X23" s="40">
        <f t="shared" si="45"/>
        <v>0</v>
      </c>
      <c r="Y23" s="38">
        <v>170</v>
      </c>
      <c r="Z23" s="39">
        <v>152</v>
      </c>
      <c r="AA23" s="39">
        <v>147</v>
      </c>
      <c r="AB23" s="39">
        <v>131</v>
      </c>
      <c r="AC23" s="40">
        <f t="shared" si="46"/>
        <v>600</v>
      </c>
      <c r="AD23" s="38">
        <v>164</v>
      </c>
      <c r="AE23" s="39">
        <v>171</v>
      </c>
      <c r="AF23" s="39">
        <v>167</v>
      </c>
      <c r="AG23" s="39">
        <v>167</v>
      </c>
      <c r="AH23" s="40">
        <f t="shared" si="47"/>
        <v>669</v>
      </c>
      <c r="AI23" s="38"/>
      <c r="AJ23" s="39"/>
      <c r="AK23" s="39"/>
      <c r="AL23" s="39"/>
      <c r="AM23" s="40">
        <f t="shared" si="48"/>
        <v>0</v>
      </c>
      <c r="AN23" s="38"/>
      <c r="AO23" s="39"/>
      <c r="AP23" s="39"/>
      <c r="AQ23" s="39"/>
      <c r="AR23" s="40">
        <f t="shared" si="49"/>
        <v>0</v>
      </c>
      <c r="AS23" s="38"/>
      <c r="AT23" s="39"/>
      <c r="AU23" s="39"/>
      <c r="AV23" s="39"/>
      <c r="AW23" s="40">
        <f t="shared" si="50"/>
        <v>0</v>
      </c>
      <c r="AX23" s="38"/>
      <c r="AY23" s="39"/>
      <c r="AZ23" s="39"/>
      <c r="BA23" s="39"/>
      <c r="BB23" s="40">
        <f t="shared" si="51"/>
        <v>0</v>
      </c>
      <c r="BC23" s="38"/>
      <c r="BD23" s="39"/>
      <c r="BE23" s="39"/>
      <c r="BF23" s="39"/>
      <c r="BG23" s="40">
        <f t="shared" si="52"/>
        <v>0</v>
      </c>
      <c r="BH23" s="38"/>
      <c r="BI23" s="39"/>
      <c r="BJ23" s="39"/>
      <c r="BK23" s="39"/>
      <c r="BL23" s="40">
        <f t="shared" si="53"/>
        <v>0</v>
      </c>
      <c r="BM23" s="38"/>
      <c r="BN23" s="39"/>
      <c r="BO23" s="39"/>
      <c r="BP23" s="39"/>
      <c r="BQ23" s="40">
        <f t="shared" si="54"/>
        <v>0</v>
      </c>
      <c r="BR23" s="38"/>
      <c r="BS23" s="39"/>
      <c r="BT23" s="39"/>
      <c r="BU23" s="39"/>
      <c r="BV23" s="40">
        <f t="shared" si="55"/>
        <v>0</v>
      </c>
      <c r="BW23" s="38"/>
      <c r="BX23" s="39"/>
      <c r="BY23" s="39"/>
      <c r="BZ23" s="39"/>
      <c r="CA23" s="40">
        <f t="shared" si="56"/>
        <v>0</v>
      </c>
      <c r="CB23" s="38"/>
      <c r="CC23" s="39"/>
      <c r="CD23" s="39"/>
      <c r="CE23" s="39"/>
      <c r="CF23" s="40">
        <f t="shared" si="57"/>
        <v>0</v>
      </c>
      <c r="CG23" s="38"/>
      <c r="CH23" s="39"/>
      <c r="CI23" s="39"/>
      <c r="CJ23" s="39"/>
      <c r="CK23" s="40">
        <f t="shared" si="58"/>
        <v>0</v>
      </c>
      <c r="CL23" s="38"/>
      <c r="CM23" s="39"/>
      <c r="CN23" s="39"/>
      <c r="CO23" s="39"/>
      <c r="CP23" s="40">
        <f t="shared" si="59"/>
        <v>0</v>
      </c>
      <c r="CQ23" s="38"/>
      <c r="CR23" s="39"/>
      <c r="CS23" s="39"/>
      <c r="CT23" s="39"/>
      <c r="CU23" s="40">
        <f t="shared" si="60"/>
        <v>0</v>
      </c>
      <c r="CV23" s="38"/>
      <c r="CW23" s="39"/>
      <c r="CX23" s="39"/>
      <c r="CY23" s="39"/>
      <c r="CZ23" s="40">
        <f t="shared" si="61"/>
        <v>0</v>
      </c>
      <c r="DA23" s="38"/>
      <c r="DB23" s="39"/>
      <c r="DC23" s="39"/>
      <c r="DD23" s="39"/>
      <c r="DE23" s="40">
        <f t="shared" si="62"/>
        <v>0</v>
      </c>
      <c r="DF23" s="38"/>
      <c r="DG23" s="39"/>
      <c r="DH23" s="39"/>
      <c r="DI23" s="39"/>
      <c r="DJ23" s="40">
        <f t="shared" si="63"/>
        <v>0</v>
      </c>
      <c r="DK23" s="38"/>
      <c r="DL23" s="39"/>
      <c r="DM23" s="39"/>
      <c r="DN23" s="39"/>
      <c r="DO23" s="40">
        <f t="shared" si="64"/>
        <v>0</v>
      </c>
      <c r="DP23" s="38"/>
      <c r="DQ23" s="39"/>
      <c r="DR23" s="39"/>
      <c r="DS23" s="39"/>
      <c r="DT23" s="40">
        <f t="shared" si="65"/>
        <v>0</v>
      </c>
      <c r="DU23" s="38"/>
      <c r="DV23" s="39"/>
      <c r="DW23" s="39"/>
      <c r="DX23" s="39"/>
      <c r="DY23" s="40">
        <f t="shared" si="66"/>
        <v>0</v>
      </c>
      <c r="DZ23" s="38"/>
      <c r="EA23" s="39"/>
      <c r="EB23" s="39"/>
      <c r="EC23" s="39"/>
      <c r="ED23" s="40">
        <f t="shared" si="67"/>
        <v>0</v>
      </c>
      <c r="EE23" s="38"/>
      <c r="EF23" s="39"/>
      <c r="EG23" s="39"/>
      <c r="EH23" s="39"/>
      <c r="EI23" s="40">
        <f t="shared" si="68"/>
        <v>0</v>
      </c>
      <c r="EJ23" s="38"/>
      <c r="EK23" s="39"/>
      <c r="EL23" s="39"/>
      <c r="EM23" s="39"/>
      <c r="EN23" s="40">
        <f t="shared" si="69"/>
        <v>0</v>
      </c>
      <c r="EO23" s="38"/>
      <c r="EP23" s="39"/>
      <c r="EQ23" s="39"/>
      <c r="ER23" s="39"/>
      <c r="ES23" s="40">
        <f t="shared" si="70"/>
        <v>0</v>
      </c>
      <c r="ET23" s="38"/>
      <c r="EU23" s="39"/>
      <c r="EV23" s="39"/>
      <c r="EW23" s="39"/>
      <c r="EX23" s="40">
        <f t="shared" si="71"/>
        <v>0</v>
      </c>
      <c r="EY23" s="38"/>
      <c r="EZ23" s="39"/>
      <c r="FA23" s="39"/>
      <c r="FB23" s="39"/>
      <c r="FC23" s="40">
        <f t="shared" si="72"/>
        <v>0</v>
      </c>
      <c r="FD23" s="38"/>
      <c r="FE23" s="39"/>
      <c r="FF23" s="39"/>
      <c r="FG23" s="39"/>
      <c r="FH23" s="40">
        <f t="shared" si="73"/>
        <v>0</v>
      </c>
    </row>
    <row r="24" spans="1:164" x14ac:dyDescent="0.2">
      <c r="A24" s="17"/>
      <c r="B24" s="30">
        <v>21</v>
      </c>
      <c r="C24" s="31" t="s">
        <v>41</v>
      </c>
      <c r="D24" s="32" t="s">
        <v>60</v>
      </c>
      <c r="E24" s="33" t="s">
        <v>198</v>
      </c>
      <c r="F24" s="34">
        <f t="shared" si="39"/>
        <v>158.5</v>
      </c>
      <c r="G24" s="35">
        <f t="shared" si="40"/>
        <v>12</v>
      </c>
      <c r="H24" s="58">
        <f t="shared" si="41"/>
        <v>1902</v>
      </c>
      <c r="I24" s="36">
        <f t="shared" si="42"/>
        <v>0</v>
      </c>
      <c r="J24" s="37">
        <f t="shared" si="43"/>
        <v>196</v>
      </c>
      <c r="K24" s="37">
        <f t="shared" si="74"/>
        <v>41.666666666666671</v>
      </c>
      <c r="L24" s="43">
        <v>5</v>
      </c>
      <c r="M24" s="43"/>
      <c r="N24" s="44">
        <v>7</v>
      </c>
      <c r="O24" s="38">
        <v>152</v>
      </c>
      <c r="P24" s="39">
        <v>158</v>
      </c>
      <c r="Q24" s="39">
        <v>188</v>
      </c>
      <c r="R24" s="39">
        <v>196</v>
      </c>
      <c r="S24" s="40">
        <f t="shared" si="44"/>
        <v>694</v>
      </c>
      <c r="T24" s="38">
        <v>159</v>
      </c>
      <c r="U24" s="39">
        <v>147</v>
      </c>
      <c r="V24" s="39">
        <v>165</v>
      </c>
      <c r="W24" s="39">
        <v>141</v>
      </c>
      <c r="X24" s="40">
        <f t="shared" si="45"/>
        <v>612</v>
      </c>
      <c r="Y24" s="38">
        <v>145</v>
      </c>
      <c r="Z24" s="39">
        <v>166</v>
      </c>
      <c r="AA24" s="39">
        <v>138</v>
      </c>
      <c r="AB24" s="39">
        <v>147</v>
      </c>
      <c r="AC24" s="40">
        <f t="shared" si="46"/>
        <v>596</v>
      </c>
      <c r="AD24" s="38"/>
      <c r="AE24" s="39"/>
      <c r="AF24" s="39"/>
      <c r="AG24" s="39"/>
      <c r="AH24" s="40">
        <f t="shared" si="47"/>
        <v>0</v>
      </c>
      <c r="AI24" s="38"/>
      <c r="AJ24" s="39"/>
      <c r="AK24" s="39"/>
      <c r="AL24" s="39"/>
      <c r="AM24" s="40">
        <f t="shared" si="48"/>
        <v>0</v>
      </c>
      <c r="AN24" s="38"/>
      <c r="AO24" s="39"/>
      <c r="AP24" s="39"/>
      <c r="AQ24" s="39"/>
      <c r="AR24" s="40">
        <f t="shared" si="49"/>
        <v>0</v>
      </c>
      <c r="AS24" s="38"/>
      <c r="AT24" s="39"/>
      <c r="AU24" s="39"/>
      <c r="AV24" s="39"/>
      <c r="AW24" s="40">
        <f t="shared" si="50"/>
        <v>0</v>
      </c>
      <c r="AX24" s="38"/>
      <c r="AY24" s="39"/>
      <c r="AZ24" s="39"/>
      <c r="BA24" s="39"/>
      <c r="BB24" s="40">
        <f t="shared" si="51"/>
        <v>0</v>
      </c>
      <c r="BC24" s="38"/>
      <c r="BD24" s="39"/>
      <c r="BE24" s="39"/>
      <c r="BF24" s="39"/>
      <c r="BG24" s="40">
        <f t="shared" si="52"/>
        <v>0</v>
      </c>
      <c r="BH24" s="38"/>
      <c r="BI24" s="39"/>
      <c r="BJ24" s="39"/>
      <c r="BK24" s="39"/>
      <c r="BL24" s="40">
        <f t="shared" si="53"/>
        <v>0</v>
      </c>
      <c r="BM24" s="38"/>
      <c r="BN24" s="39"/>
      <c r="BO24" s="39"/>
      <c r="BP24" s="39"/>
      <c r="BQ24" s="40">
        <f t="shared" si="54"/>
        <v>0</v>
      </c>
      <c r="BR24" s="38"/>
      <c r="BS24" s="39"/>
      <c r="BT24" s="39"/>
      <c r="BU24" s="39"/>
      <c r="BV24" s="40">
        <f t="shared" si="55"/>
        <v>0</v>
      </c>
      <c r="BW24" s="38"/>
      <c r="BX24" s="39"/>
      <c r="BY24" s="39"/>
      <c r="BZ24" s="39"/>
      <c r="CA24" s="40">
        <f t="shared" si="56"/>
        <v>0</v>
      </c>
      <c r="CB24" s="38"/>
      <c r="CC24" s="39"/>
      <c r="CD24" s="39"/>
      <c r="CE24" s="39"/>
      <c r="CF24" s="40">
        <f t="shared" si="57"/>
        <v>0</v>
      </c>
      <c r="CG24" s="38"/>
      <c r="CH24" s="39"/>
      <c r="CI24" s="39"/>
      <c r="CJ24" s="39"/>
      <c r="CK24" s="40">
        <f t="shared" si="58"/>
        <v>0</v>
      </c>
      <c r="CL24" s="38"/>
      <c r="CM24" s="39"/>
      <c r="CN24" s="39"/>
      <c r="CO24" s="39"/>
      <c r="CP24" s="40">
        <f t="shared" si="59"/>
        <v>0</v>
      </c>
      <c r="CQ24" s="38"/>
      <c r="CR24" s="39"/>
      <c r="CS24" s="39"/>
      <c r="CT24" s="39"/>
      <c r="CU24" s="40">
        <f t="shared" si="60"/>
        <v>0</v>
      </c>
      <c r="CV24" s="38"/>
      <c r="CW24" s="39"/>
      <c r="CX24" s="39"/>
      <c r="CY24" s="39"/>
      <c r="CZ24" s="40">
        <f t="shared" si="61"/>
        <v>0</v>
      </c>
      <c r="DA24" s="38"/>
      <c r="DB24" s="39"/>
      <c r="DC24" s="39"/>
      <c r="DD24" s="39"/>
      <c r="DE24" s="40">
        <f t="shared" si="62"/>
        <v>0</v>
      </c>
      <c r="DF24" s="38"/>
      <c r="DG24" s="39"/>
      <c r="DH24" s="39"/>
      <c r="DI24" s="39"/>
      <c r="DJ24" s="40">
        <f t="shared" si="63"/>
        <v>0</v>
      </c>
      <c r="DK24" s="38"/>
      <c r="DL24" s="39"/>
      <c r="DM24" s="39"/>
      <c r="DN24" s="39"/>
      <c r="DO24" s="40">
        <f t="shared" si="64"/>
        <v>0</v>
      </c>
      <c r="DP24" s="38"/>
      <c r="DQ24" s="39"/>
      <c r="DR24" s="39"/>
      <c r="DS24" s="39"/>
      <c r="DT24" s="40">
        <f t="shared" si="65"/>
        <v>0</v>
      </c>
      <c r="DU24" s="38"/>
      <c r="DV24" s="39"/>
      <c r="DW24" s="39"/>
      <c r="DX24" s="39"/>
      <c r="DY24" s="40">
        <f t="shared" si="66"/>
        <v>0</v>
      </c>
      <c r="DZ24" s="38"/>
      <c r="EA24" s="39"/>
      <c r="EB24" s="39"/>
      <c r="EC24" s="39"/>
      <c r="ED24" s="40">
        <f t="shared" si="67"/>
        <v>0</v>
      </c>
      <c r="EE24" s="38"/>
      <c r="EF24" s="39"/>
      <c r="EG24" s="39"/>
      <c r="EH24" s="39"/>
      <c r="EI24" s="40">
        <f t="shared" si="68"/>
        <v>0</v>
      </c>
      <c r="EJ24" s="38"/>
      <c r="EK24" s="39"/>
      <c r="EL24" s="39"/>
      <c r="EM24" s="39"/>
      <c r="EN24" s="40">
        <f t="shared" si="69"/>
        <v>0</v>
      </c>
      <c r="EO24" s="38"/>
      <c r="EP24" s="39"/>
      <c r="EQ24" s="39"/>
      <c r="ER24" s="39"/>
      <c r="ES24" s="40">
        <f t="shared" si="70"/>
        <v>0</v>
      </c>
      <c r="ET24" s="38"/>
      <c r="EU24" s="39"/>
      <c r="EV24" s="39"/>
      <c r="EW24" s="39"/>
      <c r="EX24" s="40">
        <f t="shared" si="71"/>
        <v>0</v>
      </c>
      <c r="EY24" s="38"/>
      <c r="EZ24" s="39"/>
      <c r="FA24" s="39"/>
      <c r="FB24" s="39"/>
      <c r="FC24" s="40">
        <f t="shared" si="72"/>
        <v>0</v>
      </c>
      <c r="FD24" s="38"/>
      <c r="FE24" s="39"/>
      <c r="FF24" s="39"/>
      <c r="FG24" s="39"/>
      <c r="FH24" s="40">
        <f t="shared" si="73"/>
        <v>0</v>
      </c>
    </row>
    <row r="25" spans="1:164" x14ac:dyDescent="0.2">
      <c r="A25" s="17"/>
      <c r="B25" s="30">
        <v>22</v>
      </c>
      <c r="C25" s="31" t="s">
        <v>35</v>
      </c>
      <c r="D25" s="32" t="s">
        <v>3</v>
      </c>
      <c r="E25" s="33" t="s">
        <v>21</v>
      </c>
      <c r="F25" s="34">
        <f t="shared" si="39"/>
        <v>156.75</v>
      </c>
      <c r="G25" s="35">
        <f t="shared" si="40"/>
        <v>16</v>
      </c>
      <c r="H25" s="58">
        <f t="shared" si="41"/>
        <v>2508</v>
      </c>
      <c r="I25" s="36">
        <f t="shared" si="42"/>
        <v>0</v>
      </c>
      <c r="J25" s="37">
        <f t="shared" si="43"/>
        <v>190</v>
      </c>
      <c r="K25" s="37">
        <f t="shared" si="74"/>
        <v>43.75</v>
      </c>
      <c r="L25" s="43">
        <v>7</v>
      </c>
      <c r="M25" s="43"/>
      <c r="N25" s="44">
        <v>5</v>
      </c>
      <c r="O25" s="38">
        <v>159</v>
      </c>
      <c r="P25" s="39">
        <v>167</v>
      </c>
      <c r="Q25" s="39">
        <v>183</v>
      </c>
      <c r="R25" s="39">
        <v>145</v>
      </c>
      <c r="S25" s="40">
        <f t="shared" si="44"/>
        <v>654</v>
      </c>
      <c r="T25" s="38">
        <v>175</v>
      </c>
      <c r="U25" s="39">
        <v>150</v>
      </c>
      <c r="V25" s="39">
        <v>141</v>
      </c>
      <c r="W25" s="39">
        <v>137</v>
      </c>
      <c r="X25" s="40">
        <f t="shared" si="45"/>
        <v>603</v>
      </c>
      <c r="Y25" s="38">
        <v>123</v>
      </c>
      <c r="Z25" s="39">
        <v>178</v>
      </c>
      <c r="AA25" s="39">
        <v>139</v>
      </c>
      <c r="AB25" s="39">
        <v>148</v>
      </c>
      <c r="AC25" s="40">
        <f t="shared" si="46"/>
        <v>588</v>
      </c>
      <c r="AD25" s="38">
        <v>190</v>
      </c>
      <c r="AE25" s="39">
        <v>138</v>
      </c>
      <c r="AF25" s="39">
        <v>167</v>
      </c>
      <c r="AG25" s="39">
        <v>168</v>
      </c>
      <c r="AH25" s="40">
        <f t="shared" si="47"/>
        <v>663</v>
      </c>
      <c r="AI25" s="38"/>
      <c r="AJ25" s="39"/>
      <c r="AK25" s="39"/>
      <c r="AL25" s="39"/>
      <c r="AM25" s="40">
        <f t="shared" si="48"/>
        <v>0</v>
      </c>
      <c r="AN25" s="38"/>
      <c r="AO25" s="39"/>
      <c r="AP25" s="39"/>
      <c r="AQ25" s="39"/>
      <c r="AR25" s="40">
        <f t="shared" si="49"/>
        <v>0</v>
      </c>
      <c r="AS25" s="38"/>
      <c r="AT25" s="39"/>
      <c r="AU25" s="39"/>
      <c r="AV25" s="39"/>
      <c r="AW25" s="40">
        <f t="shared" si="50"/>
        <v>0</v>
      </c>
      <c r="AX25" s="38"/>
      <c r="AY25" s="39"/>
      <c r="AZ25" s="39"/>
      <c r="BA25" s="39"/>
      <c r="BB25" s="40">
        <f t="shared" si="51"/>
        <v>0</v>
      </c>
      <c r="BC25" s="38"/>
      <c r="BD25" s="39"/>
      <c r="BE25" s="39"/>
      <c r="BF25" s="39"/>
      <c r="BG25" s="40">
        <f t="shared" si="52"/>
        <v>0</v>
      </c>
      <c r="BH25" s="38"/>
      <c r="BI25" s="39"/>
      <c r="BJ25" s="39"/>
      <c r="BK25" s="39"/>
      <c r="BL25" s="40">
        <f t="shared" si="53"/>
        <v>0</v>
      </c>
      <c r="BM25" s="38"/>
      <c r="BN25" s="39"/>
      <c r="BO25" s="39"/>
      <c r="BP25" s="39"/>
      <c r="BQ25" s="40">
        <f t="shared" si="54"/>
        <v>0</v>
      </c>
      <c r="BR25" s="38"/>
      <c r="BS25" s="39"/>
      <c r="BT25" s="39"/>
      <c r="BU25" s="39"/>
      <c r="BV25" s="40">
        <f t="shared" si="55"/>
        <v>0</v>
      </c>
      <c r="BW25" s="38"/>
      <c r="BX25" s="39"/>
      <c r="BY25" s="39"/>
      <c r="BZ25" s="39"/>
      <c r="CA25" s="40">
        <f t="shared" si="56"/>
        <v>0</v>
      </c>
      <c r="CB25" s="38"/>
      <c r="CC25" s="39"/>
      <c r="CD25" s="39"/>
      <c r="CE25" s="39"/>
      <c r="CF25" s="40">
        <f t="shared" si="57"/>
        <v>0</v>
      </c>
      <c r="CG25" s="38"/>
      <c r="CH25" s="39"/>
      <c r="CI25" s="39"/>
      <c r="CJ25" s="39"/>
      <c r="CK25" s="40">
        <f t="shared" si="58"/>
        <v>0</v>
      </c>
      <c r="CL25" s="38"/>
      <c r="CM25" s="39"/>
      <c r="CN25" s="39"/>
      <c r="CO25" s="39"/>
      <c r="CP25" s="40">
        <f t="shared" si="59"/>
        <v>0</v>
      </c>
      <c r="CQ25" s="38"/>
      <c r="CR25" s="39"/>
      <c r="CS25" s="39"/>
      <c r="CT25" s="39"/>
      <c r="CU25" s="40">
        <f t="shared" si="60"/>
        <v>0</v>
      </c>
      <c r="CV25" s="38"/>
      <c r="CW25" s="39"/>
      <c r="CX25" s="39"/>
      <c r="CY25" s="39"/>
      <c r="CZ25" s="40">
        <f t="shared" si="61"/>
        <v>0</v>
      </c>
      <c r="DA25" s="38"/>
      <c r="DB25" s="39"/>
      <c r="DC25" s="39"/>
      <c r="DD25" s="39"/>
      <c r="DE25" s="40">
        <f t="shared" si="62"/>
        <v>0</v>
      </c>
      <c r="DF25" s="38"/>
      <c r="DG25" s="39"/>
      <c r="DH25" s="39"/>
      <c r="DI25" s="39"/>
      <c r="DJ25" s="40">
        <f t="shared" si="63"/>
        <v>0</v>
      </c>
      <c r="DK25" s="38"/>
      <c r="DL25" s="39"/>
      <c r="DM25" s="39"/>
      <c r="DN25" s="39"/>
      <c r="DO25" s="40">
        <f t="shared" si="64"/>
        <v>0</v>
      </c>
      <c r="DP25" s="38"/>
      <c r="DQ25" s="39"/>
      <c r="DR25" s="39"/>
      <c r="DS25" s="39"/>
      <c r="DT25" s="40">
        <f t="shared" si="65"/>
        <v>0</v>
      </c>
      <c r="DU25" s="38"/>
      <c r="DV25" s="39"/>
      <c r="DW25" s="39"/>
      <c r="DX25" s="39"/>
      <c r="DY25" s="40">
        <f t="shared" si="66"/>
        <v>0</v>
      </c>
      <c r="DZ25" s="38"/>
      <c r="EA25" s="39"/>
      <c r="EB25" s="39"/>
      <c r="EC25" s="39"/>
      <c r="ED25" s="40">
        <f t="shared" si="67"/>
        <v>0</v>
      </c>
      <c r="EE25" s="38"/>
      <c r="EF25" s="39"/>
      <c r="EG25" s="39"/>
      <c r="EH25" s="39"/>
      <c r="EI25" s="40">
        <f t="shared" si="68"/>
        <v>0</v>
      </c>
      <c r="EJ25" s="38"/>
      <c r="EK25" s="39"/>
      <c r="EL25" s="39"/>
      <c r="EM25" s="39"/>
      <c r="EN25" s="40">
        <f t="shared" si="69"/>
        <v>0</v>
      </c>
      <c r="EO25" s="38"/>
      <c r="EP25" s="39"/>
      <c r="EQ25" s="39"/>
      <c r="ER25" s="39"/>
      <c r="ES25" s="40">
        <f t="shared" si="70"/>
        <v>0</v>
      </c>
      <c r="ET25" s="38"/>
      <c r="EU25" s="39"/>
      <c r="EV25" s="39"/>
      <c r="EW25" s="39"/>
      <c r="EX25" s="40">
        <f t="shared" si="71"/>
        <v>0</v>
      </c>
      <c r="EY25" s="38"/>
      <c r="EZ25" s="39"/>
      <c r="FA25" s="39"/>
      <c r="FB25" s="39"/>
      <c r="FC25" s="40">
        <f t="shared" si="72"/>
        <v>0</v>
      </c>
      <c r="FD25" s="38"/>
      <c r="FE25" s="39"/>
      <c r="FF25" s="39"/>
      <c r="FG25" s="39"/>
      <c r="FH25" s="40">
        <f t="shared" si="73"/>
        <v>0</v>
      </c>
    </row>
    <row r="26" spans="1:164" x14ac:dyDescent="0.2">
      <c r="A26" s="17"/>
      <c r="B26" s="30">
        <v>23</v>
      </c>
      <c r="C26" s="31" t="s">
        <v>35</v>
      </c>
      <c r="D26" s="32" t="s">
        <v>61</v>
      </c>
      <c r="E26" s="33" t="s">
        <v>9</v>
      </c>
      <c r="F26" s="34">
        <f t="shared" si="39"/>
        <v>156.5</v>
      </c>
      <c r="G26" s="35">
        <f t="shared" si="40"/>
        <v>4</v>
      </c>
      <c r="H26" s="58">
        <f t="shared" si="41"/>
        <v>626</v>
      </c>
      <c r="I26" s="36">
        <f t="shared" si="42"/>
        <v>0</v>
      </c>
      <c r="J26" s="37">
        <f t="shared" si="43"/>
        <v>191</v>
      </c>
      <c r="K26" s="37">
        <f t="shared" si="74"/>
        <v>50</v>
      </c>
      <c r="L26" s="43">
        <v>2</v>
      </c>
      <c r="M26" s="43"/>
      <c r="N26" s="44">
        <v>2</v>
      </c>
      <c r="O26" s="38"/>
      <c r="P26" s="39"/>
      <c r="Q26" s="39"/>
      <c r="R26" s="39"/>
      <c r="S26" s="40">
        <f t="shared" si="44"/>
        <v>0</v>
      </c>
      <c r="T26" s="38"/>
      <c r="U26" s="39"/>
      <c r="V26" s="39"/>
      <c r="W26" s="39"/>
      <c r="X26" s="40">
        <f t="shared" si="45"/>
        <v>0</v>
      </c>
      <c r="Y26" s="38"/>
      <c r="Z26" s="39"/>
      <c r="AA26" s="39"/>
      <c r="AB26" s="39"/>
      <c r="AC26" s="40">
        <f t="shared" si="46"/>
        <v>0</v>
      </c>
      <c r="AD26" s="38"/>
      <c r="AE26" s="39"/>
      <c r="AF26" s="39"/>
      <c r="AG26" s="39"/>
      <c r="AH26" s="40">
        <f t="shared" si="47"/>
        <v>0</v>
      </c>
      <c r="AI26" s="38"/>
      <c r="AJ26" s="39"/>
      <c r="AK26" s="39"/>
      <c r="AL26" s="39"/>
      <c r="AM26" s="40">
        <f t="shared" si="48"/>
        <v>0</v>
      </c>
      <c r="AN26" s="38"/>
      <c r="AO26" s="39"/>
      <c r="AP26" s="39"/>
      <c r="AQ26" s="39"/>
      <c r="AR26" s="40">
        <f t="shared" si="49"/>
        <v>0</v>
      </c>
      <c r="AS26" s="38"/>
      <c r="AT26" s="39"/>
      <c r="AU26" s="39"/>
      <c r="AV26" s="39"/>
      <c r="AW26" s="40">
        <f t="shared" si="50"/>
        <v>0</v>
      </c>
      <c r="AX26" s="38"/>
      <c r="AY26" s="39"/>
      <c r="AZ26" s="39"/>
      <c r="BA26" s="39"/>
      <c r="BB26" s="40">
        <f t="shared" si="51"/>
        <v>0</v>
      </c>
      <c r="BC26" s="38"/>
      <c r="BD26" s="39"/>
      <c r="BE26" s="39"/>
      <c r="BF26" s="39"/>
      <c r="BG26" s="40">
        <f t="shared" si="52"/>
        <v>0</v>
      </c>
      <c r="BH26" s="38"/>
      <c r="BI26" s="39"/>
      <c r="BJ26" s="39"/>
      <c r="BK26" s="39"/>
      <c r="BL26" s="40">
        <f t="shared" si="53"/>
        <v>0</v>
      </c>
      <c r="BM26" s="38"/>
      <c r="BN26" s="39"/>
      <c r="BO26" s="39"/>
      <c r="BP26" s="39"/>
      <c r="BQ26" s="40">
        <f t="shared" si="54"/>
        <v>0</v>
      </c>
      <c r="BR26" s="38"/>
      <c r="BS26" s="39"/>
      <c r="BT26" s="39"/>
      <c r="BU26" s="39"/>
      <c r="BV26" s="40">
        <f t="shared" si="55"/>
        <v>0</v>
      </c>
      <c r="BW26" s="38"/>
      <c r="BX26" s="39"/>
      <c r="BY26" s="39"/>
      <c r="BZ26" s="39"/>
      <c r="CA26" s="40">
        <f t="shared" si="56"/>
        <v>0</v>
      </c>
      <c r="CB26" s="38">
        <v>163</v>
      </c>
      <c r="CC26" s="39">
        <v>191</v>
      </c>
      <c r="CD26" s="39">
        <v>147</v>
      </c>
      <c r="CE26" s="39">
        <v>125</v>
      </c>
      <c r="CF26" s="40">
        <f t="shared" si="57"/>
        <v>626</v>
      </c>
      <c r="CG26" s="38"/>
      <c r="CH26" s="39"/>
      <c r="CI26" s="39"/>
      <c r="CJ26" s="39"/>
      <c r="CK26" s="40">
        <f t="shared" si="58"/>
        <v>0</v>
      </c>
      <c r="CL26" s="38"/>
      <c r="CM26" s="39"/>
      <c r="CN26" s="39"/>
      <c r="CO26" s="39"/>
      <c r="CP26" s="40">
        <f t="shared" si="59"/>
        <v>0</v>
      </c>
      <c r="CQ26" s="38"/>
      <c r="CR26" s="39"/>
      <c r="CS26" s="39"/>
      <c r="CT26" s="39"/>
      <c r="CU26" s="40">
        <f t="shared" si="60"/>
        <v>0</v>
      </c>
      <c r="CV26" s="38"/>
      <c r="CW26" s="39"/>
      <c r="CX26" s="39"/>
      <c r="CY26" s="39"/>
      <c r="CZ26" s="40">
        <f t="shared" si="61"/>
        <v>0</v>
      </c>
      <c r="DA26" s="38"/>
      <c r="DB26" s="39"/>
      <c r="DC26" s="39"/>
      <c r="DD26" s="39"/>
      <c r="DE26" s="40">
        <f t="shared" si="62"/>
        <v>0</v>
      </c>
      <c r="DF26" s="38"/>
      <c r="DG26" s="39"/>
      <c r="DH26" s="39"/>
      <c r="DI26" s="39"/>
      <c r="DJ26" s="40">
        <f t="shared" si="63"/>
        <v>0</v>
      </c>
      <c r="DK26" s="38"/>
      <c r="DL26" s="39"/>
      <c r="DM26" s="39"/>
      <c r="DN26" s="39"/>
      <c r="DO26" s="40">
        <f t="shared" si="64"/>
        <v>0</v>
      </c>
      <c r="DP26" s="38"/>
      <c r="DQ26" s="39"/>
      <c r="DR26" s="39"/>
      <c r="DS26" s="39"/>
      <c r="DT26" s="40">
        <f t="shared" si="65"/>
        <v>0</v>
      </c>
      <c r="DU26" s="38"/>
      <c r="DV26" s="39"/>
      <c r="DW26" s="39"/>
      <c r="DX26" s="39"/>
      <c r="DY26" s="40">
        <f t="shared" si="66"/>
        <v>0</v>
      </c>
      <c r="DZ26" s="38"/>
      <c r="EA26" s="39"/>
      <c r="EB26" s="39"/>
      <c r="EC26" s="39"/>
      <c r="ED26" s="40">
        <f t="shared" si="67"/>
        <v>0</v>
      </c>
      <c r="EE26" s="38"/>
      <c r="EF26" s="39"/>
      <c r="EG26" s="39"/>
      <c r="EH26" s="39"/>
      <c r="EI26" s="40">
        <f t="shared" si="68"/>
        <v>0</v>
      </c>
      <c r="EJ26" s="38"/>
      <c r="EK26" s="39"/>
      <c r="EL26" s="39"/>
      <c r="EM26" s="39"/>
      <c r="EN26" s="40">
        <f t="shared" si="69"/>
        <v>0</v>
      </c>
      <c r="EO26" s="38"/>
      <c r="EP26" s="39"/>
      <c r="EQ26" s="39"/>
      <c r="ER26" s="39"/>
      <c r="ES26" s="40">
        <f t="shared" si="70"/>
        <v>0</v>
      </c>
      <c r="ET26" s="38"/>
      <c r="EU26" s="39"/>
      <c r="EV26" s="39"/>
      <c r="EW26" s="39"/>
      <c r="EX26" s="40">
        <f t="shared" si="71"/>
        <v>0</v>
      </c>
      <c r="EY26" s="38"/>
      <c r="EZ26" s="39"/>
      <c r="FA26" s="39"/>
      <c r="FB26" s="39"/>
      <c r="FC26" s="40">
        <f t="shared" si="72"/>
        <v>0</v>
      </c>
      <c r="FD26" s="38"/>
      <c r="FE26" s="39"/>
      <c r="FF26" s="39"/>
      <c r="FG26" s="39"/>
      <c r="FH26" s="40">
        <f t="shared" si="73"/>
        <v>0</v>
      </c>
    </row>
    <row r="27" spans="1:164" x14ac:dyDescent="0.2">
      <c r="A27" s="17"/>
      <c r="B27" s="30">
        <v>24</v>
      </c>
      <c r="C27" s="31" t="s">
        <v>41</v>
      </c>
      <c r="D27" s="32" t="s">
        <v>53</v>
      </c>
      <c r="E27" s="33" t="s">
        <v>11</v>
      </c>
      <c r="F27" s="34">
        <f t="shared" si="39"/>
        <v>155.75</v>
      </c>
      <c r="G27" s="35">
        <f t="shared" si="40"/>
        <v>20</v>
      </c>
      <c r="H27" s="58">
        <f t="shared" si="41"/>
        <v>3115</v>
      </c>
      <c r="I27" s="36">
        <f t="shared" si="42"/>
        <v>0</v>
      </c>
      <c r="J27" s="37">
        <f t="shared" si="43"/>
        <v>180</v>
      </c>
      <c r="K27" s="37">
        <f t="shared" si="74"/>
        <v>80</v>
      </c>
      <c r="L27" s="43">
        <v>16</v>
      </c>
      <c r="M27" s="43"/>
      <c r="N27" s="44">
        <v>4</v>
      </c>
      <c r="O27" s="38">
        <v>142</v>
      </c>
      <c r="P27" s="39">
        <v>166</v>
      </c>
      <c r="Q27" s="39">
        <v>172</v>
      </c>
      <c r="R27" s="39">
        <v>137</v>
      </c>
      <c r="S27" s="40">
        <f t="shared" si="44"/>
        <v>617</v>
      </c>
      <c r="T27" s="38">
        <v>150</v>
      </c>
      <c r="U27" s="39">
        <v>163</v>
      </c>
      <c r="V27" s="39">
        <v>169</v>
      </c>
      <c r="W27" s="39">
        <v>163</v>
      </c>
      <c r="X27" s="40">
        <f t="shared" si="45"/>
        <v>645</v>
      </c>
      <c r="Y27" s="38">
        <v>128</v>
      </c>
      <c r="Z27" s="39">
        <v>178</v>
      </c>
      <c r="AA27" s="39">
        <v>159</v>
      </c>
      <c r="AB27" s="39">
        <v>143</v>
      </c>
      <c r="AC27" s="40">
        <f t="shared" si="46"/>
        <v>608</v>
      </c>
      <c r="AD27" s="38">
        <v>164</v>
      </c>
      <c r="AE27" s="39">
        <v>160</v>
      </c>
      <c r="AF27" s="39">
        <v>165</v>
      </c>
      <c r="AG27" s="39">
        <v>152</v>
      </c>
      <c r="AH27" s="40">
        <f t="shared" si="47"/>
        <v>641</v>
      </c>
      <c r="AI27" s="38"/>
      <c r="AJ27" s="39"/>
      <c r="AK27" s="39"/>
      <c r="AL27" s="39"/>
      <c r="AM27" s="40">
        <f t="shared" si="48"/>
        <v>0</v>
      </c>
      <c r="AN27" s="38"/>
      <c r="AO27" s="39"/>
      <c r="AP27" s="39"/>
      <c r="AQ27" s="39"/>
      <c r="AR27" s="40">
        <f t="shared" si="49"/>
        <v>0</v>
      </c>
      <c r="AS27" s="38"/>
      <c r="AT27" s="39"/>
      <c r="AU27" s="39"/>
      <c r="AV27" s="39"/>
      <c r="AW27" s="40">
        <f t="shared" si="50"/>
        <v>0</v>
      </c>
      <c r="AX27" s="38"/>
      <c r="AY27" s="39"/>
      <c r="AZ27" s="39"/>
      <c r="BA27" s="39"/>
      <c r="BB27" s="40">
        <f t="shared" si="51"/>
        <v>0</v>
      </c>
      <c r="BC27" s="38"/>
      <c r="BD27" s="39"/>
      <c r="BE27" s="39"/>
      <c r="BF27" s="39"/>
      <c r="BG27" s="40">
        <f t="shared" si="52"/>
        <v>0</v>
      </c>
      <c r="BH27" s="38"/>
      <c r="BI27" s="39"/>
      <c r="BJ27" s="39"/>
      <c r="BK27" s="39"/>
      <c r="BL27" s="40">
        <f t="shared" si="53"/>
        <v>0</v>
      </c>
      <c r="BM27" s="38"/>
      <c r="BN27" s="39"/>
      <c r="BO27" s="39"/>
      <c r="BP27" s="39"/>
      <c r="BQ27" s="40">
        <f t="shared" si="54"/>
        <v>0</v>
      </c>
      <c r="BR27" s="38"/>
      <c r="BS27" s="39"/>
      <c r="BT27" s="39"/>
      <c r="BU27" s="39"/>
      <c r="BV27" s="40">
        <f t="shared" si="55"/>
        <v>0</v>
      </c>
      <c r="BW27" s="38"/>
      <c r="BX27" s="39"/>
      <c r="BY27" s="39"/>
      <c r="BZ27" s="39"/>
      <c r="CA27" s="40">
        <f t="shared" si="56"/>
        <v>0</v>
      </c>
      <c r="CB27" s="38"/>
      <c r="CC27" s="39"/>
      <c r="CD27" s="39"/>
      <c r="CE27" s="39"/>
      <c r="CF27" s="40">
        <f t="shared" si="57"/>
        <v>0</v>
      </c>
      <c r="CG27" s="38"/>
      <c r="CH27" s="39"/>
      <c r="CI27" s="39"/>
      <c r="CJ27" s="39"/>
      <c r="CK27" s="40">
        <f t="shared" si="58"/>
        <v>0</v>
      </c>
      <c r="CL27" s="38"/>
      <c r="CM27" s="39"/>
      <c r="CN27" s="39"/>
      <c r="CO27" s="39"/>
      <c r="CP27" s="40">
        <f t="shared" si="59"/>
        <v>0</v>
      </c>
      <c r="CQ27" s="38"/>
      <c r="CR27" s="39"/>
      <c r="CS27" s="39"/>
      <c r="CT27" s="39"/>
      <c r="CU27" s="40">
        <f t="shared" si="60"/>
        <v>0</v>
      </c>
      <c r="CV27" s="38"/>
      <c r="CW27" s="39"/>
      <c r="CX27" s="39"/>
      <c r="CY27" s="39"/>
      <c r="CZ27" s="40">
        <f t="shared" si="61"/>
        <v>0</v>
      </c>
      <c r="DA27" s="38"/>
      <c r="DB27" s="39"/>
      <c r="DC27" s="39"/>
      <c r="DD27" s="39"/>
      <c r="DE27" s="40">
        <f t="shared" si="62"/>
        <v>0</v>
      </c>
      <c r="DF27" s="38"/>
      <c r="DG27" s="39"/>
      <c r="DH27" s="39"/>
      <c r="DI27" s="39"/>
      <c r="DJ27" s="40">
        <f t="shared" si="63"/>
        <v>0</v>
      </c>
      <c r="DK27" s="38"/>
      <c r="DL27" s="39"/>
      <c r="DM27" s="39"/>
      <c r="DN27" s="39"/>
      <c r="DO27" s="40">
        <f t="shared" si="64"/>
        <v>0</v>
      </c>
      <c r="DP27" s="38"/>
      <c r="DQ27" s="39"/>
      <c r="DR27" s="39"/>
      <c r="DS27" s="39"/>
      <c r="DT27" s="40">
        <f t="shared" si="65"/>
        <v>0</v>
      </c>
      <c r="DU27" s="38">
        <v>145</v>
      </c>
      <c r="DV27" s="39">
        <v>180</v>
      </c>
      <c r="DW27" s="39">
        <v>138</v>
      </c>
      <c r="DX27" s="39">
        <v>141</v>
      </c>
      <c r="DY27" s="40">
        <f t="shared" si="66"/>
        <v>604</v>
      </c>
      <c r="DZ27" s="38"/>
      <c r="EA27" s="39"/>
      <c r="EB27" s="39"/>
      <c r="EC27" s="39"/>
      <c r="ED27" s="40">
        <f t="shared" si="67"/>
        <v>0</v>
      </c>
      <c r="EE27" s="38"/>
      <c r="EF27" s="39"/>
      <c r="EG27" s="39"/>
      <c r="EH27" s="39"/>
      <c r="EI27" s="40">
        <f t="shared" si="68"/>
        <v>0</v>
      </c>
      <c r="EJ27" s="38"/>
      <c r="EK27" s="39"/>
      <c r="EL27" s="39"/>
      <c r="EM27" s="39"/>
      <c r="EN27" s="40">
        <f t="shared" si="69"/>
        <v>0</v>
      </c>
      <c r="EO27" s="38"/>
      <c r="EP27" s="39"/>
      <c r="EQ27" s="39"/>
      <c r="ER27" s="39"/>
      <c r="ES27" s="40">
        <f t="shared" si="70"/>
        <v>0</v>
      </c>
      <c r="ET27" s="38"/>
      <c r="EU27" s="39"/>
      <c r="EV27" s="39"/>
      <c r="EW27" s="39"/>
      <c r="EX27" s="40">
        <f t="shared" si="71"/>
        <v>0</v>
      </c>
      <c r="EY27" s="38"/>
      <c r="EZ27" s="39"/>
      <c r="FA27" s="39"/>
      <c r="FB27" s="39"/>
      <c r="FC27" s="40">
        <f t="shared" si="72"/>
        <v>0</v>
      </c>
      <c r="FD27" s="38"/>
      <c r="FE27" s="39"/>
      <c r="FF27" s="39"/>
      <c r="FG27" s="39"/>
      <c r="FH27" s="40">
        <f t="shared" si="73"/>
        <v>0</v>
      </c>
    </row>
    <row r="28" spans="1:164" x14ac:dyDescent="0.2">
      <c r="A28" s="17"/>
      <c r="B28" s="30">
        <v>25</v>
      </c>
      <c r="C28" s="31" t="s">
        <v>35</v>
      </c>
      <c r="D28" s="32" t="s">
        <v>55</v>
      </c>
      <c r="E28" s="33" t="s">
        <v>48</v>
      </c>
      <c r="F28" s="34">
        <f t="shared" si="39"/>
        <v>155.125</v>
      </c>
      <c r="G28" s="35">
        <f t="shared" si="40"/>
        <v>8</v>
      </c>
      <c r="H28" s="58">
        <f t="shared" si="41"/>
        <v>1241</v>
      </c>
      <c r="I28" s="36">
        <f t="shared" si="42"/>
        <v>0</v>
      </c>
      <c r="J28" s="37">
        <f t="shared" si="43"/>
        <v>198</v>
      </c>
      <c r="K28" s="37">
        <f t="shared" si="74"/>
        <v>75</v>
      </c>
      <c r="L28" s="43">
        <v>6</v>
      </c>
      <c r="M28" s="43"/>
      <c r="N28" s="44">
        <v>2</v>
      </c>
      <c r="O28" s="38">
        <v>162</v>
      </c>
      <c r="P28" s="39">
        <v>136</v>
      </c>
      <c r="Q28" s="39">
        <v>139</v>
      </c>
      <c r="R28" s="39">
        <v>147</v>
      </c>
      <c r="S28" s="40">
        <f t="shared" si="44"/>
        <v>584</v>
      </c>
      <c r="T28" s="38"/>
      <c r="U28" s="39"/>
      <c r="V28" s="39"/>
      <c r="W28" s="39"/>
      <c r="X28" s="40">
        <f t="shared" si="45"/>
        <v>0</v>
      </c>
      <c r="Y28" s="38"/>
      <c r="Z28" s="39"/>
      <c r="AA28" s="39"/>
      <c r="AB28" s="39"/>
      <c r="AC28" s="40">
        <f t="shared" si="46"/>
        <v>0</v>
      </c>
      <c r="AD28" s="38">
        <v>169</v>
      </c>
      <c r="AE28" s="39">
        <v>133</v>
      </c>
      <c r="AF28" s="39">
        <v>198</v>
      </c>
      <c r="AG28" s="39">
        <v>157</v>
      </c>
      <c r="AH28" s="40">
        <f t="shared" si="47"/>
        <v>657</v>
      </c>
      <c r="AI28" s="38"/>
      <c r="AJ28" s="39"/>
      <c r="AK28" s="39"/>
      <c r="AL28" s="39"/>
      <c r="AM28" s="40">
        <f t="shared" si="48"/>
        <v>0</v>
      </c>
      <c r="AN28" s="38"/>
      <c r="AO28" s="39"/>
      <c r="AP28" s="39"/>
      <c r="AQ28" s="39"/>
      <c r="AR28" s="40">
        <f t="shared" si="49"/>
        <v>0</v>
      </c>
      <c r="AS28" s="38"/>
      <c r="AT28" s="39"/>
      <c r="AU28" s="39"/>
      <c r="AV28" s="39"/>
      <c r="AW28" s="40">
        <f t="shared" si="50"/>
        <v>0</v>
      </c>
      <c r="AX28" s="38"/>
      <c r="AY28" s="39"/>
      <c r="AZ28" s="39"/>
      <c r="BA28" s="39"/>
      <c r="BB28" s="40">
        <f t="shared" si="51"/>
        <v>0</v>
      </c>
      <c r="BC28" s="38"/>
      <c r="BD28" s="39"/>
      <c r="BE28" s="39"/>
      <c r="BF28" s="39"/>
      <c r="BG28" s="40">
        <f t="shared" si="52"/>
        <v>0</v>
      </c>
      <c r="BH28" s="38"/>
      <c r="BI28" s="39"/>
      <c r="BJ28" s="39"/>
      <c r="BK28" s="39"/>
      <c r="BL28" s="40">
        <f t="shared" si="53"/>
        <v>0</v>
      </c>
      <c r="BM28" s="38"/>
      <c r="BN28" s="39"/>
      <c r="BO28" s="39"/>
      <c r="BP28" s="39"/>
      <c r="BQ28" s="40">
        <f t="shared" si="54"/>
        <v>0</v>
      </c>
      <c r="BR28" s="38"/>
      <c r="BS28" s="39"/>
      <c r="BT28" s="39"/>
      <c r="BU28" s="39"/>
      <c r="BV28" s="40">
        <f t="shared" si="55"/>
        <v>0</v>
      </c>
      <c r="BW28" s="38"/>
      <c r="BX28" s="39"/>
      <c r="BY28" s="39"/>
      <c r="BZ28" s="39"/>
      <c r="CA28" s="40">
        <f t="shared" si="56"/>
        <v>0</v>
      </c>
      <c r="CB28" s="38"/>
      <c r="CC28" s="39"/>
      <c r="CD28" s="39"/>
      <c r="CE28" s="39"/>
      <c r="CF28" s="40">
        <f t="shared" si="57"/>
        <v>0</v>
      </c>
      <c r="CG28" s="38"/>
      <c r="CH28" s="39"/>
      <c r="CI28" s="39"/>
      <c r="CJ28" s="39"/>
      <c r="CK28" s="40">
        <f t="shared" si="58"/>
        <v>0</v>
      </c>
      <c r="CL28" s="38"/>
      <c r="CM28" s="39"/>
      <c r="CN28" s="39"/>
      <c r="CO28" s="39"/>
      <c r="CP28" s="40">
        <f t="shared" si="59"/>
        <v>0</v>
      </c>
      <c r="CQ28" s="38"/>
      <c r="CR28" s="39"/>
      <c r="CS28" s="39"/>
      <c r="CT28" s="39"/>
      <c r="CU28" s="40">
        <f t="shared" si="60"/>
        <v>0</v>
      </c>
      <c r="CV28" s="38"/>
      <c r="CW28" s="39"/>
      <c r="CX28" s="39"/>
      <c r="CY28" s="39"/>
      <c r="CZ28" s="40">
        <f t="shared" si="61"/>
        <v>0</v>
      </c>
      <c r="DA28" s="38"/>
      <c r="DB28" s="39"/>
      <c r="DC28" s="39"/>
      <c r="DD28" s="39"/>
      <c r="DE28" s="40">
        <f t="shared" si="62"/>
        <v>0</v>
      </c>
      <c r="DF28" s="38"/>
      <c r="DG28" s="39"/>
      <c r="DH28" s="39"/>
      <c r="DI28" s="39"/>
      <c r="DJ28" s="40">
        <f t="shared" si="63"/>
        <v>0</v>
      </c>
      <c r="DK28" s="38"/>
      <c r="DL28" s="39"/>
      <c r="DM28" s="39"/>
      <c r="DN28" s="39"/>
      <c r="DO28" s="40">
        <f t="shared" si="64"/>
        <v>0</v>
      </c>
      <c r="DP28" s="38"/>
      <c r="DQ28" s="39"/>
      <c r="DR28" s="39"/>
      <c r="DS28" s="39"/>
      <c r="DT28" s="40">
        <f t="shared" si="65"/>
        <v>0</v>
      </c>
      <c r="DU28" s="38"/>
      <c r="DV28" s="39"/>
      <c r="DW28" s="39"/>
      <c r="DX28" s="39"/>
      <c r="DY28" s="40">
        <f t="shared" si="66"/>
        <v>0</v>
      </c>
      <c r="DZ28" s="38"/>
      <c r="EA28" s="39"/>
      <c r="EB28" s="39"/>
      <c r="EC28" s="39"/>
      <c r="ED28" s="40">
        <f t="shared" si="67"/>
        <v>0</v>
      </c>
      <c r="EE28" s="38"/>
      <c r="EF28" s="39"/>
      <c r="EG28" s="39"/>
      <c r="EH28" s="39"/>
      <c r="EI28" s="40">
        <f t="shared" si="68"/>
        <v>0</v>
      </c>
      <c r="EJ28" s="38"/>
      <c r="EK28" s="39"/>
      <c r="EL28" s="39"/>
      <c r="EM28" s="39"/>
      <c r="EN28" s="40">
        <f t="shared" si="69"/>
        <v>0</v>
      </c>
      <c r="EO28" s="38"/>
      <c r="EP28" s="39"/>
      <c r="EQ28" s="39"/>
      <c r="ER28" s="39"/>
      <c r="ES28" s="40">
        <f t="shared" si="70"/>
        <v>0</v>
      </c>
      <c r="ET28" s="38"/>
      <c r="EU28" s="39"/>
      <c r="EV28" s="39"/>
      <c r="EW28" s="39"/>
      <c r="EX28" s="40">
        <f t="shared" si="71"/>
        <v>0</v>
      </c>
      <c r="EY28" s="38"/>
      <c r="EZ28" s="39"/>
      <c r="FA28" s="39"/>
      <c r="FB28" s="39"/>
      <c r="FC28" s="40">
        <f t="shared" si="72"/>
        <v>0</v>
      </c>
      <c r="FD28" s="38"/>
      <c r="FE28" s="39"/>
      <c r="FF28" s="39"/>
      <c r="FG28" s="39"/>
      <c r="FH28" s="40">
        <f t="shared" si="73"/>
        <v>0</v>
      </c>
    </row>
    <row r="29" spans="1:164" x14ac:dyDescent="0.2">
      <c r="A29" s="17"/>
      <c r="B29" s="30">
        <v>26</v>
      </c>
      <c r="C29" s="31" t="s">
        <v>35</v>
      </c>
      <c r="D29" s="32" t="s">
        <v>94</v>
      </c>
      <c r="E29" s="33" t="s">
        <v>8</v>
      </c>
      <c r="F29" s="34">
        <f t="shared" si="39"/>
        <v>153.75</v>
      </c>
      <c r="G29" s="35">
        <f t="shared" si="40"/>
        <v>4</v>
      </c>
      <c r="H29" s="58">
        <f t="shared" si="41"/>
        <v>615</v>
      </c>
      <c r="I29" s="36">
        <f t="shared" si="42"/>
        <v>0</v>
      </c>
      <c r="J29" s="37">
        <f t="shared" si="43"/>
        <v>180</v>
      </c>
      <c r="K29" s="37">
        <f t="shared" si="74"/>
        <v>50</v>
      </c>
      <c r="L29" s="43">
        <v>2</v>
      </c>
      <c r="M29" s="43"/>
      <c r="N29" s="44">
        <v>2</v>
      </c>
      <c r="O29" s="38">
        <v>145</v>
      </c>
      <c r="P29" s="39">
        <v>144</v>
      </c>
      <c r="Q29" s="39">
        <v>180</v>
      </c>
      <c r="R29" s="39">
        <v>146</v>
      </c>
      <c r="S29" s="40">
        <f t="shared" si="44"/>
        <v>615</v>
      </c>
      <c r="T29" s="38"/>
      <c r="U29" s="39"/>
      <c r="V29" s="39"/>
      <c r="W29" s="39"/>
      <c r="X29" s="40">
        <f t="shared" si="45"/>
        <v>0</v>
      </c>
      <c r="Y29" s="38"/>
      <c r="Z29" s="39"/>
      <c r="AA29" s="39"/>
      <c r="AB29" s="39"/>
      <c r="AC29" s="40">
        <f t="shared" si="46"/>
        <v>0</v>
      </c>
      <c r="AD29" s="38"/>
      <c r="AE29" s="39"/>
      <c r="AF29" s="39"/>
      <c r="AG29" s="39"/>
      <c r="AH29" s="40">
        <f t="shared" si="47"/>
        <v>0</v>
      </c>
      <c r="AI29" s="38"/>
      <c r="AJ29" s="39"/>
      <c r="AK29" s="39"/>
      <c r="AL29" s="39"/>
      <c r="AM29" s="40">
        <f t="shared" si="48"/>
        <v>0</v>
      </c>
      <c r="AN29" s="38"/>
      <c r="AO29" s="39"/>
      <c r="AP29" s="39"/>
      <c r="AQ29" s="39"/>
      <c r="AR29" s="40">
        <f t="shared" si="49"/>
        <v>0</v>
      </c>
      <c r="AS29" s="38"/>
      <c r="AT29" s="39"/>
      <c r="AU29" s="39"/>
      <c r="AV29" s="39"/>
      <c r="AW29" s="40">
        <f t="shared" si="50"/>
        <v>0</v>
      </c>
      <c r="AX29" s="38"/>
      <c r="AY29" s="39"/>
      <c r="AZ29" s="39"/>
      <c r="BA29" s="39"/>
      <c r="BB29" s="40">
        <f t="shared" si="51"/>
        <v>0</v>
      </c>
      <c r="BC29" s="38"/>
      <c r="BD29" s="39"/>
      <c r="BE29" s="39"/>
      <c r="BF29" s="39"/>
      <c r="BG29" s="40">
        <f t="shared" si="52"/>
        <v>0</v>
      </c>
      <c r="BH29" s="38"/>
      <c r="BI29" s="39"/>
      <c r="BJ29" s="39"/>
      <c r="BK29" s="39"/>
      <c r="BL29" s="40">
        <f t="shared" si="53"/>
        <v>0</v>
      </c>
      <c r="BM29" s="38"/>
      <c r="BN29" s="39"/>
      <c r="BO29" s="39"/>
      <c r="BP29" s="39"/>
      <c r="BQ29" s="40">
        <f t="shared" si="54"/>
        <v>0</v>
      </c>
      <c r="BR29" s="38"/>
      <c r="BS29" s="39"/>
      <c r="BT29" s="39"/>
      <c r="BU29" s="39"/>
      <c r="BV29" s="40">
        <f t="shared" si="55"/>
        <v>0</v>
      </c>
      <c r="BW29" s="38"/>
      <c r="BX29" s="39"/>
      <c r="BY29" s="39"/>
      <c r="BZ29" s="39"/>
      <c r="CA29" s="40">
        <f t="shared" si="56"/>
        <v>0</v>
      </c>
      <c r="CB29" s="38"/>
      <c r="CC29" s="39"/>
      <c r="CD29" s="39"/>
      <c r="CE29" s="39"/>
      <c r="CF29" s="40">
        <f t="shared" si="57"/>
        <v>0</v>
      </c>
      <c r="CG29" s="38"/>
      <c r="CH29" s="39"/>
      <c r="CI29" s="39"/>
      <c r="CJ29" s="39"/>
      <c r="CK29" s="40">
        <f t="shared" si="58"/>
        <v>0</v>
      </c>
      <c r="CL29" s="38"/>
      <c r="CM29" s="39"/>
      <c r="CN29" s="39"/>
      <c r="CO29" s="39"/>
      <c r="CP29" s="40">
        <f t="shared" si="59"/>
        <v>0</v>
      </c>
      <c r="CQ29" s="38"/>
      <c r="CR29" s="39"/>
      <c r="CS29" s="39"/>
      <c r="CT29" s="39"/>
      <c r="CU29" s="40">
        <f t="shared" si="60"/>
        <v>0</v>
      </c>
      <c r="CV29" s="38"/>
      <c r="CW29" s="39"/>
      <c r="CX29" s="39"/>
      <c r="CY29" s="39"/>
      <c r="CZ29" s="40">
        <f t="shared" si="61"/>
        <v>0</v>
      </c>
      <c r="DA29" s="38"/>
      <c r="DB29" s="39"/>
      <c r="DC29" s="39"/>
      <c r="DD29" s="39"/>
      <c r="DE29" s="40">
        <f t="shared" si="62"/>
        <v>0</v>
      </c>
      <c r="DF29" s="38"/>
      <c r="DG29" s="39"/>
      <c r="DH29" s="39"/>
      <c r="DI29" s="39"/>
      <c r="DJ29" s="40">
        <f t="shared" si="63"/>
        <v>0</v>
      </c>
      <c r="DK29" s="38"/>
      <c r="DL29" s="39"/>
      <c r="DM29" s="39"/>
      <c r="DN29" s="39"/>
      <c r="DO29" s="40">
        <f t="shared" si="64"/>
        <v>0</v>
      </c>
      <c r="DP29" s="38"/>
      <c r="DQ29" s="39"/>
      <c r="DR29" s="39"/>
      <c r="DS29" s="39"/>
      <c r="DT29" s="40">
        <f t="shared" si="65"/>
        <v>0</v>
      </c>
      <c r="DU29" s="38"/>
      <c r="DV29" s="39"/>
      <c r="DW29" s="39"/>
      <c r="DX29" s="39"/>
      <c r="DY29" s="40">
        <f t="shared" si="66"/>
        <v>0</v>
      </c>
      <c r="DZ29" s="38"/>
      <c r="EA29" s="39"/>
      <c r="EB29" s="39"/>
      <c r="EC29" s="39"/>
      <c r="ED29" s="40">
        <f t="shared" si="67"/>
        <v>0</v>
      </c>
      <c r="EE29" s="38"/>
      <c r="EF29" s="39"/>
      <c r="EG29" s="39"/>
      <c r="EH29" s="39"/>
      <c r="EI29" s="40">
        <f t="shared" si="68"/>
        <v>0</v>
      </c>
      <c r="EJ29" s="38"/>
      <c r="EK29" s="39"/>
      <c r="EL29" s="39"/>
      <c r="EM29" s="39"/>
      <c r="EN29" s="40">
        <f t="shared" si="69"/>
        <v>0</v>
      </c>
      <c r="EO29" s="38"/>
      <c r="EP29" s="39"/>
      <c r="EQ29" s="39"/>
      <c r="ER29" s="39"/>
      <c r="ES29" s="40">
        <f t="shared" si="70"/>
        <v>0</v>
      </c>
      <c r="ET29" s="38"/>
      <c r="EU29" s="39"/>
      <c r="EV29" s="39"/>
      <c r="EW29" s="39"/>
      <c r="EX29" s="40">
        <f t="shared" si="71"/>
        <v>0</v>
      </c>
      <c r="EY29" s="38"/>
      <c r="EZ29" s="39"/>
      <c r="FA29" s="39"/>
      <c r="FB29" s="39"/>
      <c r="FC29" s="40">
        <f t="shared" si="72"/>
        <v>0</v>
      </c>
      <c r="FD29" s="38"/>
      <c r="FE29" s="39"/>
      <c r="FF29" s="39"/>
      <c r="FG29" s="39"/>
      <c r="FH29" s="40">
        <f t="shared" si="73"/>
        <v>0</v>
      </c>
    </row>
    <row r="30" spans="1:164" x14ac:dyDescent="0.2">
      <c r="A30" s="17"/>
      <c r="B30" s="30">
        <v>27</v>
      </c>
      <c r="C30" s="31" t="s">
        <v>35</v>
      </c>
      <c r="D30" s="32" t="s">
        <v>45</v>
      </c>
      <c r="E30" s="33" t="s">
        <v>15</v>
      </c>
      <c r="F30" s="34">
        <f t="shared" si="39"/>
        <v>153.66666666666666</v>
      </c>
      <c r="G30" s="35">
        <f t="shared" si="40"/>
        <v>12</v>
      </c>
      <c r="H30" s="58">
        <f t="shared" si="41"/>
        <v>1844</v>
      </c>
      <c r="I30" s="36">
        <f t="shared" si="42"/>
        <v>0</v>
      </c>
      <c r="J30" s="37">
        <f t="shared" si="43"/>
        <v>186</v>
      </c>
      <c r="K30" s="37">
        <f t="shared" si="74"/>
        <v>41.666666666666671</v>
      </c>
      <c r="L30" s="43">
        <v>5</v>
      </c>
      <c r="M30" s="43"/>
      <c r="N30" s="44">
        <v>7</v>
      </c>
      <c r="O30" s="38">
        <v>156</v>
      </c>
      <c r="P30" s="39">
        <v>164</v>
      </c>
      <c r="Q30" s="39">
        <v>170</v>
      </c>
      <c r="R30" s="39">
        <v>160</v>
      </c>
      <c r="S30" s="40">
        <f t="shared" si="44"/>
        <v>650</v>
      </c>
      <c r="T30" s="38">
        <v>134</v>
      </c>
      <c r="U30" s="39">
        <v>134</v>
      </c>
      <c r="V30" s="39">
        <v>165</v>
      </c>
      <c r="W30" s="39">
        <v>160</v>
      </c>
      <c r="X30" s="40">
        <f t="shared" si="45"/>
        <v>593</v>
      </c>
      <c r="Y30" s="38"/>
      <c r="Z30" s="39"/>
      <c r="AA30" s="39"/>
      <c r="AB30" s="39"/>
      <c r="AC30" s="40">
        <f t="shared" si="46"/>
        <v>0</v>
      </c>
      <c r="AD30" s="38">
        <v>186</v>
      </c>
      <c r="AE30" s="39">
        <v>122</v>
      </c>
      <c r="AF30" s="39">
        <v>126</v>
      </c>
      <c r="AG30" s="39">
        <v>167</v>
      </c>
      <c r="AH30" s="40">
        <f t="shared" si="47"/>
        <v>601</v>
      </c>
      <c r="AI30" s="38"/>
      <c r="AJ30" s="39"/>
      <c r="AK30" s="39"/>
      <c r="AL30" s="39"/>
      <c r="AM30" s="40">
        <f t="shared" si="48"/>
        <v>0</v>
      </c>
      <c r="AN30" s="38"/>
      <c r="AO30" s="39"/>
      <c r="AP30" s="39"/>
      <c r="AQ30" s="39"/>
      <c r="AR30" s="40">
        <f t="shared" si="49"/>
        <v>0</v>
      </c>
      <c r="AS30" s="38"/>
      <c r="AT30" s="39"/>
      <c r="AU30" s="39"/>
      <c r="AV30" s="39"/>
      <c r="AW30" s="40">
        <f t="shared" si="50"/>
        <v>0</v>
      </c>
      <c r="AX30" s="38"/>
      <c r="AY30" s="39"/>
      <c r="AZ30" s="39"/>
      <c r="BA30" s="39"/>
      <c r="BB30" s="40">
        <f t="shared" si="51"/>
        <v>0</v>
      </c>
      <c r="BC30" s="38"/>
      <c r="BD30" s="39"/>
      <c r="BE30" s="39"/>
      <c r="BF30" s="39"/>
      <c r="BG30" s="40">
        <f t="shared" si="52"/>
        <v>0</v>
      </c>
      <c r="BH30" s="38"/>
      <c r="BI30" s="39"/>
      <c r="BJ30" s="39"/>
      <c r="BK30" s="39"/>
      <c r="BL30" s="40">
        <f t="shared" si="53"/>
        <v>0</v>
      </c>
      <c r="BM30" s="38"/>
      <c r="BN30" s="39"/>
      <c r="BO30" s="39"/>
      <c r="BP30" s="39"/>
      <c r="BQ30" s="40">
        <f t="shared" si="54"/>
        <v>0</v>
      </c>
      <c r="BR30" s="38"/>
      <c r="BS30" s="39"/>
      <c r="BT30" s="39"/>
      <c r="BU30" s="39"/>
      <c r="BV30" s="40">
        <f t="shared" si="55"/>
        <v>0</v>
      </c>
      <c r="BW30" s="38"/>
      <c r="BX30" s="39"/>
      <c r="BY30" s="39"/>
      <c r="BZ30" s="39"/>
      <c r="CA30" s="40">
        <f t="shared" si="56"/>
        <v>0</v>
      </c>
      <c r="CB30" s="38"/>
      <c r="CC30" s="39"/>
      <c r="CD30" s="39"/>
      <c r="CE30" s="39"/>
      <c r="CF30" s="40">
        <f t="shared" si="57"/>
        <v>0</v>
      </c>
      <c r="CG30" s="38"/>
      <c r="CH30" s="39"/>
      <c r="CI30" s="39"/>
      <c r="CJ30" s="39"/>
      <c r="CK30" s="40">
        <f t="shared" si="58"/>
        <v>0</v>
      </c>
      <c r="CL30" s="38"/>
      <c r="CM30" s="39"/>
      <c r="CN30" s="39"/>
      <c r="CO30" s="39"/>
      <c r="CP30" s="40">
        <f t="shared" si="59"/>
        <v>0</v>
      </c>
      <c r="CQ30" s="38"/>
      <c r="CR30" s="39"/>
      <c r="CS30" s="39"/>
      <c r="CT30" s="39"/>
      <c r="CU30" s="40">
        <f t="shared" si="60"/>
        <v>0</v>
      </c>
      <c r="CV30" s="38"/>
      <c r="CW30" s="39"/>
      <c r="CX30" s="39"/>
      <c r="CY30" s="39"/>
      <c r="CZ30" s="40">
        <f t="shared" si="61"/>
        <v>0</v>
      </c>
      <c r="DA30" s="38"/>
      <c r="DB30" s="39"/>
      <c r="DC30" s="39"/>
      <c r="DD30" s="39"/>
      <c r="DE30" s="40">
        <f t="shared" si="62"/>
        <v>0</v>
      </c>
      <c r="DF30" s="38"/>
      <c r="DG30" s="39"/>
      <c r="DH30" s="39"/>
      <c r="DI30" s="39"/>
      <c r="DJ30" s="40">
        <f t="shared" si="63"/>
        <v>0</v>
      </c>
      <c r="DK30" s="38"/>
      <c r="DL30" s="39"/>
      <c r="DM30" s="39"/>
      <c r="DN30" s="39"/>
      <c r="DO30" s="40">
        <f t="shared" si="64"/>
        <v>0</v>
      </c>
      <c r="DP30" s="38"/>
      <c r="DQ30" s="39"/>
      <c r="DR30" s="39"/>
      <c r="DS30" s="39"/>
      <c r="DT30" s="40">
        <f t="shared" si="65"/>
        <v>0</v>
      </c>
      <c r="DU30" s="38"/>
      <c r="DV30" s="39"/>
      <c r="DW30" s="39"/>
      <c r="DX30" s="39"/>
      <c r="DY30" s="40">
        <f t="shared" si="66"/>
        <v>0</v>
      </c>
      <c r="DZ30" s="38"/>
      <c r="EA30" s="39"/>
      <c r="EB30" s="39"/>
      <c r="EC30" s="39"/>
      <c r="ED30" s="40">
        <f t="shared" si="67"/>
        <v>0</v>
      </c>
      <c r="EE30" s="38"/>
      <c r="EF30" s="39"/>
      <c r="EG30" s="39"/>
      <c r="EH30" s="39"/>
      <c r="EI30" s="40">
        <f t="shared" si="68"/>
        <v>0</v>
      </c>
      <c r="EJ30" s="38"/>
      <c r="EK30" s="39"/>
      <c r="EL30" s="39"/>
      <c r="EM30" s="39"/>
      <c r="EN30" s="40">
        <f t="shared" si="69"/>
        <v>0</v>
      </c>
      <c r="EO30" s="38"/>
      <c r="EP30" s="39"/>
      <c r="EQ30" s="39"/>
      <c r="ER30" s="39"/>
      <c r="ES30" s="40">
        <f t="shared" si="70"/>
        <v>0</v>
      </c>
      <c r="ET30" s="38"/>
      <c r="EU30" s="39"/>
      <c r="EV30" s="39"/>
      <c r="EW30" s="39"/>
      <c r="EX30" s="40">
        <f t="shared" si="71"/>
        <v>0</v>
      </c>
      <c r="EY30" s="38"/>
      <c r="EZ30" s="39"/>
      <c r="FA30" s="39"/>
      <c r="FB30" s="39"/>
      <c r="FC30" s="40">
        <f t="shared" si="72"/>
        <v>0</v>
      </c>
      <c r="FD30" s="38"/>
      <c r="FE30" s="39"/>
      <c r="FF30" s="39"/>
      <c r="FG30" s="39"/>
      <c r="FH30" s="40">
        <f t="shared" si="73"/>
        <v>0</v>
      </c>
    </row>
    <row r="31" spans="1:164" x14ac:dyDescent="0.2">
      <c r="A31" s="17"/>
      <c r="B31" s="30">
        <v>28</v>
      </c>
      <c r="C31" s="31" t="s">
        <v>35</v>
      </c>
      <c r="D31" s="32" t="s">
        <v>44</v>
      </c>
      <c r="E31" s="33" t="s">
        <v>19</v>
      </c>
      <c r="F31" s="34">
        <f t="shared" si="39"/>
        <v>153.25</v>
      </c>
      <c r="G31" s="35">
        <f t="shared" si="40"/>
        <v>20</v>
      </c>
      <c r="H31" s="58">
        <f t="shared" si="41"/>
        <v>3065</v>
      </c>
      <c r="I31" s="36">
        <f t="shared" si="42"/>
        <v>0</v>
      </c>
      <c r="J31" s="37">
        <f t="shared" si="43"/>
        <v>194</v>
      </c>
      <c r="K31" s="37">
        <f t="shared" si="74"/>
        <v>40</v>
      </c>
      <c r="L31" s="43">
        <v>8</v>
      </c>
      <c r="M31" s="43"/>
      <c r="N31" s="44">
        <v>12</v>
      </c>
      <c r="O31" s="38">
        <v>137</v>
      </c>
      <c r="P31" s="39">
        <v>133</v>
      </c>
      <c r="Q31" s="39">
        <v>191</v>
      </c>
      <c r="R31" s="39">
        <v>114</v>
      </c>
      <c r="S31" s="40">
        <f t="shared" si="44"/>
        <v>575</v>
      </c>
      <c r="T31" s="38">
        <v>154</v>
      </c>
      <c r="U31" s="39">
        <v>134</v>
      </c>
      <c r="V31" s="39">
        <v>146</v>
      </c>
      <c r="W31" s="39">
        <v>164</v>
      </c>
      <c r="X31" s="40">
        <f t="shared" si="45"/>
        <v>598</v>
      </c>
      <c r="Y31" s="38">
        <v>179</v>
      </c>
      <c r="Z31" s="39">
        <v>176</v>
      </c>
      <c r="AA31" s="39">
        <v>151</v>
      </c>
      <c r="AB31" s="39">
        <v>163</v>
      </c>
      <c r="AC31" s="40">
        <f t="shared" si="46"/>
        <v>669</v>
      </c>
      <c r="AD31" s="38">
        <v>136</v>
      </c>
      <c r="AE31" s="39">
        <v>194</v>
      </c>
      <c r="AF31" s="39">
        <v>156</v>
      </c>
      <c r="AG31" s="39">
        <v>150</v>
      </c>
      <c r="AH31" s="40">
        <f t="shared" si="47"/>
        <v>636</v>
      </c>
      <c r="AI31" s="38"/>
      <c r="AJ31" s="39"/>
      <c r="AK31" s="39"/>
      <c r="AL31" s="39"/>
      <c r="AM31" s="40">
        <f t="shared" si="48"/>
        <v>0</v>
      </c>
      <c r="AN31" s="38"/>
      <c r="AO31" s="39"/>
      <c r="AP31" s="39"/>
      <c r="AQ31" s="39"/>
      <c r="AR31" s="40">
        <f t="shared" si="49"/>
        <v>0</v>
      </c>
      <c r="AS31" s="38"/>
      <c r="AT31" s="39"/>
      <c r="AU31" s="39"/>
      <c r="AV31" s="39"/>
      <c r="AW31" s="40">
        <f t="shared" si="50"/>
        <v>0</v>
      </c>
      <c r="AX31" s="38"/>
      <c r="AY31" s="39"/>
      <c r="AZ31" s="39"/>
      <c r="BA31" s="39"/>
      <c r="BB31" s="40">
        <f t="shared" si="51"/>
        <v>0</v>
      </c>
      <c r="BC31" s="38"/>
      <c r="BD31" s="39"/>
      <c r="BE31" s="39"/>
      <c r="BF31" s="39"/>
      <c r="BG31" s="40">
        <f t="shared" si="52"/>
        <v>0</v>
      </c>
      <c r="BH31" s="38"/>
      <c r="BI31" s="39"/>
      <c r="BJ31" s="39"/>
      <c r="BK31" s="39"/>
      <c r="BL31" s="40">
        <f t="shared" si="53"/>
        <v>0</v>
      </c>
      <c r="BM31" s="38"/>
      <c r="BN31" s="39"/>
      <c r="BO31" s="39"/>
      <c r="BP31" s="39"/>
      <c r="BQ31" s="40">
        <f t="shared" si="54"/>
        <v>0</v>
      </c>
      <c r="BR31" s="38"/>
      <c r="BS31" s="39"/>
      <c r="BT31" s="39"/>
      <c r="BU31" s="39"/>
      <c r="BV31" s="40">
        <f t="shared" si="55"/>
        <v>0</v>
      </c>
      <c r="BW31" s="38"/>
      <c r="BX31" s="39"/>
      <c r="BY31" s="39"/>
      <c r="BZ31" s="39"/>
      <c r="CA31" s="40">
        <f t="shared" si="56"/>
        <v>0</v>
      </c>
      <c r="CB31" s="38">
        <v>115</v>
      </c>
      <c r="CC31" s="39">
        <v>145</v>
      </c>
      <c r="CD31" s="39">
        <v>154</v>
      </c>
      <c r="CE31" s="39">
        <v>173</v>
      </c>
      <c r="CF31" s="40">
        <f t="shared" si="57"/>
        <v>587</v>
      </c>
      <c r="CG31" s="38"/>
      <c r="CH31" s="39"/>
      <c r="CI31" s="39"/>
      <c r="CJ31" s="39"/>
      <c r="CK31" s="40">
        <f t="shared" si="58"/>
        <v>0</v>
      </c>
      <c r="CL31" s="38"/>
      <c r="CM31" s="39"/>
      <c r="CN31" s="39"/>
      <c r="CO31" s="39"/>
      <c r="CP31" s="40">
        <f t="shared" si="59"/>
        <v>0</v>
      </c>
      <c r="CQ31" s="38"/>
      <c r="CR31" s="39"/>
      <c r="CS31" s="39"/>
      <c r="CT31" s="39"/>
      <c r="CU31" s="40">
        <f t="shared" si="60"/>
        <v>0</v>
      </c>
      <c r="CV31" s="38"/>
      <c r="CW31" s="39"/>
      <c r="CX31" s="39"/>
      <c r="CY31" s="39"/>
      <c r="CZ31" s="40">
        <f t="shared" si="61"/>
        <v>0</v>
      </c>
      <c r="DA31" s="38"/>
      <c r="DB31" s="39"/>
      <c r="DC31" s="39"/>
      <c r="DD31" s="39"/>
      <c r="DE31" s="40">
        <f t="shared" si="62"/>
        <v>0</v>
      </c>
      <c r="DF31" s="38"/>
      <c r="DG31" s="39"/>
      <c r="DH31" s="39"/>
      <c r="DI31" s="39"/>
      <c r="DJ31" s="40">
        <f t="shared" si="63"/>
        <v>0</v>
      </c>
      <c r="DK31" s="38"/>
      <c r="DL31" s="39"/>
      <c r="DM31" s="39"/>
      <c r="DN31" s="39"/>
      <c r="DO31" s="40">
        <f t="shared" si="64"/>
        <v>0</v>
      </c>
      <c r="DP31" s="38"/>
      <c r="DQ31" s="39"/>
      <c r="DR31" s="39"/>
      <c r="DS31" s="39"/>
      <c r="DT31" s="40">
        <f t="shared" si="65"/>
        <v>0</v>
      </c>
      <c r="DU31" s="38"/>
      <c r="DV31" s="39"/>
      <c r="DW31" s="39"/>
      <c r="DX31" s="39"/>
      <c r="DY31" s="40">
        <f t="shared" si="66"/>
        <v>0</v>
      </c>
      <c r="DZ31" s="38"/>
      <c r="EA31" s="39"/>
      <c r="EB31" s="39"/>
      <c r="EC31" s="39"/>
      <c r="ED31" s="40">
        <f t="shared" si="67"/>
        <v>0</v>
      </c>
      <c r="EE31" s="38"/>
      <c r="EF31" s="39"/>
      <c r="EG31" s="39"/>
      <c r="EH31" s="39"/>
      <c r="EI31" s="40">
        <f t="shared" si="68"/>
        <v>0</v>
      </c>
      <c r="EJ31" s="38"/>
      <c r="EK31" s="39"/>
      <c r="EL31" s="39"/>
      <c r="EM31" s="39"/>
      <c r="EN31" s="40">
        <f t="shared" si="69"/>
        <v>0</v>
      </c>
      <c r="EO31" s="38"/>
      <c r="EP31" s="39"/>
      <c r="EQ31" s="39"/>
      <c r="ER31" s="39"/>
      <c r="ES31" s="40">
        <f t="shared" si="70"/>
        <v>0</v>
      </c>
      <c r="ET31" s="38"/>
      <c r="EU31" s="39"/>
      <c r="EV31" s="39"/>
      <c r="EW31" s="39"/>
      <c r="EX31" s="40">
        <f t="shared" si="71"/>
        <v>0</v>
      </c>
      <c r="EY31" s="38"/>
      <c r="EZ31" s="39"/>
      <c r="FA31" s="39"/>
      <c r="FB31" s="39"/>
      <c r="FC31" s="40">
        <f t="shared" si="72"/>
        <v>0</v>
      </c>
      <c r="FD31" s="38"/>
      <c r="FE31" s="39"/>
      <c r="FF31" s="39"/>
      <c r="FG31" s="39"/>
      <c r="FH31" s="40">
        <f t="shared" si="73"/>
        <v>0</v>
      </c>
    </row>
    <row r="32" spans="1:164" x14ac:dyDescent="0.2">
      <c r="A32" s="17"/>
      <c r="B32" s="30">
        <v>29</v>
      </c>
      <c r="C32" s="31" t="s">
        <v>69</v>
      </c>
      <c r="D32" s="32" t="s">
        <v>82</v>
      </c>
      <c r="E32" s="33" t="s">
        <v>10</v>
      </c>
      <c r="F32" s="34">
        <f t="shared" si="39"/>
        <v>152.79166666666666</v>
      </c>
      <c r="G32" s="35">
        <f t="shared" si="40"/>
        <v>24</v>
      </c>
      <c r="H32" s="58">
        <f t="shared" si="41"/>
        <v>3667</v>
      </c>
      <c r="I32" s="36">
        <f t="shared" si="42"/>
        <v>0</v>
      </c>
      <c r="J32" s="37">
        <f t="shared" si="43"/>
        <v>193</v>
      </c>
      <c r="K32" s="37">
        <f t="shared" si="74"/>
        <v>33.333333333333329</v>
      </c>
      <c r="L32" s="43">
        <v>8</v>
      </c>
      <c r="M32" s="43"/>
      <c r="N32" s="44">
        <v>16</v>
      </c>
      <c r="O32" s="38">
        <v>187</v>
      </c>
      <c r="P32" s="39">
        <v>139</v>
      </c>
      <c r="Q32" s="39">
        <v>124</v>
      </c>
      <c r="R32" s="39">
        <v>182</v>
      </c>
      <c r="S32" s="40">
        <f t="shared" si="44"/>
        <v>632</v>
      </c>
      <c r="T32" s="38">
        <v>174</v>
      </c>
      <c r="U32" s="39">
        <v>142</v>
      </c>
      <c r="V32" s="39">
        <v>138</v>
      </c>
      <c r="W32" s="39">
        <v>174</v>
      </c>
      <c r="X32" s="40">
        <f t="shared" si="45"/>
        <v>628</v>
      </c>
      <c r="Y32" s="38">
        <v>149</v>
      </c>
      <c r="Z32" s="39">
        <v>160</v>
      </c>
      <c r="AA32" s="39">
        <v>144</v>
      </c>
      <c r="AB32" s="39">
        <v>133</v>
      </c>
      <c r="AC32" s="40">
        <f t="shared" si="46"/>
        <v>586</v>
      </c>
      <c r="AD32" s="38">
        <v>145</v>
      </c>
      <c r="AE32" s="39">
        <v>159</v>
      </c>
      <c r="AF32" s="39">
        <v>142</v>
      </c>
      <c r="AG32" s="39">
        <v>129</v>
      </c>
      <c r="AH32" s="40">
        <f t="shared" si="47"/>
        <v>575</v>
      </c>
      <c r="AI32" s="38"/>
      <c r="AJ32" s="39"/>
      <c r="AK32" s="39"/>
      <c r="AL32" s="39"/>
      <c r="AM32" s="40">
        <f t="shared" si="48"/>
        <v>0</v>
      </c>
      <c r="AN32" s="38"/>
      <c r="AO32" s="39"/>
      <c r="AP32" s="39"/>
      <c r="AQ32" s="39"/>
      <c r="AR32" s="40">
        <f t="shared" si="49"/>
        <v>0</v>
      </c>
      <c r="AS32" s="38"/>
      <c r="AT32" s="39"/>
      <c r="AU32" s="39"/>
      <c r="AV32" s="39"/>
      <c r="AW32" s="40">
        <f t="shared" si="50"/>
        <v>0</v>
      </c>
      <c r="AX32" s="38"/>
      <c r="AY32" s="39"/>
      <c r="AZ32" s="39"/>
      <c r="BA32" s="39"/>
      <c r="BB32" s="40">
        <f t="shared" si="51"/>
        <v>0</v>
      </c>
      <c r="BC32" s="38"/>
      <c r="BD32" s="39"/>
      <c r="BE32" s="39"/>
      <c r="BF32" s="39"/>
      <c r="BG32" s="40">
        <f t="shared" si="52"/>
        <v>0</v>
      </c>
      <c r="BH32" s="38"/>
      <c r="BI32" s="39"/>
      <c r="BJ32" s="39"/>
      <c r="BK32" s="39"/>
      <c r="BL32" s="40">
        <f t="shared" si="53"/>
        <v>0</v>
      </c>
      <c r="BM32" s="38"/>
      <c r="BN32" s="39"/>
      <c r="BO32" s="39"/>
      <c r="BP32" s="39"/>
      <c r="BQ32" s="40">
        <f t="shared" si="54"/>
        <v>0</v>
      </c>
      <c r="BR32" s="38"/>
      <c r="BS32" s="39"/>
      <c r="BT32" s="39"/>
      <c r="BU32" s="39"/>
      <c r="BV32" s="40">
        <f t="shared" si="55"/>
        <v>0</v>
      </c>
      <c r="BW32" s="38"/>
      <c r="BX32" s="39"/>
      <c r="BY32" s="39"/>
      <c r="BZ32" s="39"/>
      <c r="CA32" s="40">
        <f t="shared" si="56"/>
        <v>0</v>
      </c>
      <c r="CB32" s="38"/>
      <c r="CC32" s="39"/>
      <c r="CD32" s="39"/>
      <c r="CE32" s="39"/>
      <c r="CF32" s="40">
        <f t="shared" si="57"/>
        <v>0</v>
      </c>
      <c r="CG32" s="38">
        <v>123</v>
      </c>
      <c r="CH32" s="39">
        <v>193</v>
      </c>
      <c r="CI32" s="39">
        <v>164</v>
      </c>
      <c r="CJ32" s="39">
        <v>158</v>
      </c>
      <c r="CK32" s="40">
        <f t="shared" si="58"/>
        <v>638</v>
      </c>
      <c r="CL32" s="38"/>
      <c r="CM32" s="39"/>
      <c r="CN32" s="39"/>
      <c r="CO32" s="39"/>
      <c r="CP32" s="40">
        <f t="shared" si="59"/>
        <v>0</v>
      </c>
      <c r="CQ32" s="38"/>
      <c r="CR32" s="39"/>
      <c r="CS32" s="39"/>
      <c r="CT32" s="39"/>
      <c r="CU32" s="40">
        <f t="shared" si="60"/>
        <v>0</v>
      </c>
      <c r="CV32" s="38"/>
      <c r="CW32" s="39"/>
      <c r="CX32" s="39"/>
      <c r="CY32" s="39"/>
      <c r="CZ32" s="40">
        <f t="shared" si="61"/>
        <v>0</v>
      </c>
      <c r="DA32" s="38"/>
      <c r="DB32" s="39"/>
      <c r="DC32" s="39"/>
      <c r="DD32" s="39"/>
      <c r="DE32" s="40">
        <f t="shared" si="62"/>
        <v>0</v>
      </c>
      <c r="DF32" s="38"/>
      <c r="DG32" s="39"/>
      <c r="DH32" s="39"/>
      <c r="DI32" s="39"/>
      <c r="DJ32" s="40">
        <f t="shared" si="63"/>
        <v>0</v>
      </c>
      <c r="DK32" s="38"/>
      <c r="DL32" s="39"/>
      <c r="DM32" s="39"/>
      <c r="DN32" s="39"/>
      <c r="DO32" s="40">
        <f t="shared" si="64"/>
        <v>0</v>
      </c>
      <c r="DP32" s="38"/>
      <c r="DQ32" s="39"/>
      <c r="DR32" s="39"/>
      <c r="DS32" s="39"/>
      <c r="DT32" s="40">
        <f t="shared" si="65"/>
        <v>0</v>
      </c>
      <c r="DU32" s="38">
        <v>172</v>
      </c>
      <c r="DV32" s="39">
        <v>159</v>
      </c>
      <c r="DW32" s="39">
        <v>137</v>
      </c>
      <c r="DX32" s="39">
        <v>140</v>
      </c>
      <c r="DY32" s="40">
        <f t="shared" si="66"/>
        <v>608</v>
      </c>
      <c r="DZ32" s="38"/>
      <c r="EA32" s="39"/>
      <c r="EB32" s="39"/>
      <c r="EC32" s="39"/>
      <c r="ED32" s="40">
        <f t="shared" si="67"/>
        <v>0</v>
      </c>
      <c r="EE32" s="38"/>
      <c r="EF32" s="39"/>
      <c r="EG32" s="39"/>
      <c r="EH32" s="39"/>
      <c r="EI32" s="40">
        <f t="shared" si="68"/>
        <v>0</v>
      </c>
      <c r="EJ32" s="38"/>
      <c r="EK32" s="39"/>
      <c r="EL32" s="39"/>
      <c r="EM32" s="39"/>
      <c r="EN32" s="40">
        <f t="shared" si="69"/>
        <v>0</v>
      </c>
      <c r="EO32" s="38"/>
      <c r="EP32" s="39"/>
      <c r="EQ32" s="39"/>
      <c r="ER32" s="39"/>
      <c r="ES32" s="40">
        <f t="shared" si="70"/>
        <v>0</v>
      </c>
      <c r="ET32" s="38"/>
      <c r="EU32" s="39"/>
      <c r="EV32" s="39"/>
      <c r="EW32" s="39"/>
      <c r="EX32" s="40">
        <f t="shared" si="71"/>
        <v>0</v>
      </c>
      <c r="EY32" s="38"/>
      <c r="EZ32" s="39"/>
      <c r="FA32" s="39"/>
      <c r="FB32" s="39"/>
      <c r="FC32" s="40">
        <f t="shared" si="72"/>
        <v>0</v>
      </c>
      <c r="FD32" s="38"/>
      <c r="FE32" s="39"/>
      <c r="FF32" s="39"/>
      <c r="FG32" s="39"/>
      <c r="FH32" s="40">
        <f t="shared" si="73"/>
        <v>0</v>
      </c>
    </row>
    <row r="33" spans="1:164" x14ac:dyDescent="0.2">
      <c r="A33" s="17"/>
      <c r="B33" s="30">
        <v>30</v>
      </c>
      <c r="C33" s="31" t="s">
        <v>35</v>
      </c>
      <c r="D33" s="32" t="s">
        <v>71</v>
      </c>
      <c r="E33" s="33" t="s">
        <v>2</v>
      </c>
      <c r="F33" s="34">
        <f t="shared" si="39"/>
        <v>152.55000000000001</v>
      </c>
      <c r="G33" s="35">
        <f t="shared" si="40"/>
        <v>20</v>
      </c>
      <c r="H33" s="58">
        <f t="shared" si="41"/>
        <v>3051</v>
      </c>
      <c r="I33" s="36">
        <f t="shared" si="42"/>
        <v>1</v>
      </c>
      <c r="J33" s="37">
        <f t="shared" si="43"/>
        <v>210</v>
      </c>
      <c r="K33" s="37">
        <f t="shared" si="74"/>
        <v>65</v>
      </c>
      <c r="L33" s="43">
        <v>13</v>
      </c>
      <c r="M33" s="43"/>
      <c r="N33" s="44">
        <v>7</v>
      </c>
      <c r="O33" s="38">
        <v>129</v>
      </c>
      <c r="P33" s="39">
        <v>161</v>
      </c>
      <c r="Q33" s="39">
        <v>126</v>
      </c>
      <c r="R33" s="39">
        <v>180</v>
      </c>
      <c r="S33" s="40">
        <f t="shared" si="44"/>
        <v>596</v>
      </c>
      <c r="T33" s="38">
        <v>149</v>
      </c>
      <c r="U33" s="39">
        <v>155</v>
      </c>
      <c r="V33" s="39">
        <v>170</v>
      </c>
      <c r="W33" s="39">
        <v>155</v>
      </c>
      <c r="X33" s="40">
        <f t="shared" si="45"/>
        <v>629</v>
      </c>
      <c r="Y33" s="38">
        <v>133</v>
      </c>
      <c r="Z33" s="39">
        <v>144</v>
      </c>
      <c r="AA33" s="39">
        <v>180</v>
      </c>
      <c r="AB33" s="39">
        <v>170</v>
      </c>
      <c r="AC33" s="40">
        <f t="shared" si="46"/>
        <v>627</v>
      </c>
      <c r="AD33" s="38"/>
      <c r="AE33" s="39"/>
      <c r="AF33" s="39"/>
      <c r="AG33" s="39"/>
      <c r="AH33" s="40">
        <f t="shared" si="47"/>
        <v>0</v>
      </c>
      <c r="AI33" s="38"/>
      <c r="AJ33" s="39"/>
      <c r="AK33" s="39"/>
      <c r="AL33" s="39"/>
      <c r="AM33" s="40">
        <f t="shared" si="48"/>
        <v>0</v>
      </c>
      <c r="AN33" s="38"/>
      <c r="AO33" s="39"/>
      <c r="AP33" s="39"/>
      <c r="AQ33" s="39"/>
      <c r="AR33" s="40">
        <f t="shared" si="49"/>
        <v>0</v>
      </c>
      <c r="AS33" s="38"/>
      <c r="AT33" s="39"/>
      <c r="AU33" s="39"/>
      <c r="AV33" s="39"/>
      <c r="AW33" s="40">
        <f t="shared" si="50"/>
        <v>0</v>
      </c>
      <c r="AX33" s="38"/>
      <c r="AY33" s="39"/>
      <c r="AZ33" s="39"/>
      <c r="BA33" s="39"/>
      <c r="BB33" s="40">
        <f t="shared" si="51"/>
        <v>0</v>
      </c>
      <c r="BC33" s="38"/>
      <c r="BD33" s="39"/>
      <c r="BE33" s="39"/>
      <c r="BF33" s="39"/>
      <c r="BG33" s="40">
        <f t="shared" si="52"/>
        <v>0</v>
      </c>
      <c r="BH33" s="38"/>
      <c r="BI33" s="39"/>
      <c r="BJ33" s="39"/>
      <c r="BK33" s="39"/>
      <c r="BL33" s="40">
        <f t="shared" si="53"/>
        <v>0</v>
      </c>
      <c r="BM33" s="38"/>
      <c r="BN33" s="39"/>
      <c r="BO33" s="39"/>
      <c r="BP33" s="39"/>
      <c r="BQ33" s="40">
        <f t="shared" si="54"/>
        <v>0</v>
      </c>
      <c r="BR33" s="38"/>
      <c r="BS33" s="39"/>
      <c r="BT33" s="39"/>
      <c r="BU33" s="39"/>
      <c r="BV33" s="40">
        <f t="shared" si="55"/>
        <v>0</v>
      </c>
      <c r="BW33" s="38"/>
      <c r="BX33" s="39"/>
      <c r="BY33" s="39"/>
      <c r="BZ33" s="39"/>
      <c r="CA33" s="40">
        <f t="shared" si="56"/>
        <v>0</v>
      </c>
      <c r="CB33" s="38">
        <v>114</v>
      </c>
      <c r="CC33" s="39">
        <v>124</v>
      </c>
      <c r="CD33" s="39">
        <v>210</v>
      </c>
      <c r="CE33" s="39">
        <v>132</v>
      </c>
      <c r="CF33" s="40">
        <f t="shared" si="57"/>
        <v>580</v>
      </c>
      <c r="CG33" s="38"/>
      <c r="CH33" s="39"/>
      <c r="CI33" s="39"/>
      <c r="CJ33" s="39"/>
      <c r="CK33" s="40">
        <f t="shared" si="58"/>
        <v>0</v>
      </c>
      <c r="CL33" s="38"/>
      <c r="CM33" s="39"/>
      <c r="CN33" s="39"/>
      <c r="CO33" s="39"/>
      <c r="CP33" s="40">
        <f t="shared" si="59"/>
        <v>0</v>
      </c>
      <c r="CQ33" s="38">
        <v>180</v>
      </c>
      <c r="CR33" s="39">
        <v>136</v>
      </c>
      <c r="CS33" s="39">
        <v>160</v>
      </c>
      <c r="CT33" s="39">
        <v>142</v>
      </c>
      <c r="CU33" s="40">
        <f t="shared" si="60"/>
        <v>618</v>
      </c>
      <c r="CV33" s="38"/>
      <c r="CW33" s="39"/>
      <c r="CX33" s="39"/>
      <c r="CY33" s="39"/>
      <c r="CZ33" s="40">
        <f t="shared" si="61"/>
        <v>0</v>
      </c>
      <c r="DA33" s="38"/>
      <c r="DB33" s="39"/>
      <c r="DC33" s="39"/>
      <c r="DD33" s="39"/>
      <c r="DE33" s="40">
        <f t="shared" si="62"/>
        <v>0</v>
      </c>
      <c r="DF33" s="38"/>
      <c r="DG33" s="39"/>
      <c r="DH33" s="39"/>
      <c r="DI33" s="39"/>
      <c r="DJ33" s="40">
        <f t="shared" si="63"/>
        <v>0</v>
      </c>
      <c r="DK33" s="38"/>
      <c r="DL33" s="39"/>
      <c r="DM33" s="39"/>
      <c r="DN33" s="39"/>
      <c r="DO33" s="40">
        <f t="shared" si="64"/>
        <v>0</v>
      </c>
      <c r="DP33" s="38"/>
      <c r="DQ33" s="39"/>
      <c r="DR33" s="39"/>
      <c r="DS33" s="39"/>
      <c r="DT33" s="40">
        <f t="shared" si="65"/>
        <v>0</v>
      </c>
      <c r="DU33" s="38"/>
      <c r="DV33" s="39"/>
      <c r="DW33" s="39"/>
      <c r="DX33" s="39"/>
      <c r="DY33" s="40">
        <f t="shared" si="66"/>
        <v>0</v>
      </c>
      <c r="DZ33" s="38"/>
      <c r="EA33" s="39"/>
      <c r="EB33" s="39"/>
      <c r="EC33" s="39"/>
      <c r="ED33" s="40">
        <f t="shared" si="67"/>
        <v>0</v>
      </c>
      <c r="EE33" s="38"/>
      <c r="EF33" s="39"/>
      <c r="EG33" s="39"/>
      <c r="EH33" s="39"/>
      <c r="EI33" s="40">
        <f t="shared" si="68"/>
        <v>0</v>
      </c>
      <c r="EJ33" s="38"/>
      <c r="EK33" s="39"/>
      <c r="EL33" s="39"/>
      <c r="EM33" s="39"/>
      <c r="EN33" s="40">
        <f t="shared" si="69"/>
        <v>0</v>
      </c>
      <c r="EO33" s="38"/>
      <c r="EP33" s="39"/>
      <c r="EQ33" s="39"/>
      <c r="ER33" s="39"/>
      <c r="ES33" s="40">
        <f t="shared" si="70"/>
        <v>0</v>
      </c>
      <c r="ET33" s="38"/>
      <c r="EU33" s="39"/>
      <c r="EV33" s="39"/>
      <c r="EW33" s="39"/>
      <c r="EX33" s="40">
        <f t="shared" si="71"/>
        <v>0</v>
      </c>
      <c r="EY33" s="38"/>
      <c r="EZ33" s="39"/>
      <c r="FA33" s="39"/>
      <c r="FB33" s="39"/>
      <c r="FC33" s="40">
        <f t="shared" si="72"/>
        <v>0</v>
      </c>
      <c r="FD33" s="38"/>
      <c r="FE33" s="39"/>
      <c r="FF33" s="39"/>
      <c r="FG33" s="39"/>
      <c r="FH33" s="40">
        <f t="shared" si="73"/>
        <v>0</v>
      </c>
    </row>
    <row r="34" spans="1:164" x14ac:dyDescent="0.2">
      <c r="A34" s="17"/>
      <c r="B34" s="30">
        <v>31</v>
      </c>
      <c r="C34" s="31" t="s">
        <v>35</v>
      </c>
      <c r="D34" s="32" t="s">
        <v>73</v>
      </c>
      <c r="E34" s="33" t="s">
        <v>18</v>
      </c>
      <c r="F34" s="34">
        <f t="shared" si="39"/>
        <v>151.9</v>
      </c>
      <c r="G34" s="35">
        <f t="shared" si="40"/>
        <v>20</v>
      </c>
      <c r="H34" s="58">
        <f t="shared" si="41"/>
        <v>3038</v>
      </c>
      <c r="I34" s="36">
        <f t="shared" si="42"/>
        <v>0</v>
      </c>
      <c r="J34" s="37">
        <f t="shared" si="43"/>
        <v>195</v>
      </c>
      <c r="K34" s="37">
        <f t="shared" si="74"/>
        <v>35</v>
      </c>
      <c r="L34" s="43">
        <v>7</v>
      </c>
      <c r="M34" s="43"/>
      <c r="N34" s="44">
        <v>13</v>
      </c>
      <c r="O34" s="38">
        <v>142</v>
      </c>
      <c r="P34" s="39">
        <v>150</v>
      </c>
      <c r="Q34" s="39">
        <v>146</v>
      </c>
      <c r="R34" s="39">
        <v>122</v>
      </c>
      <c r="S34" s="40">
        <f t="shared" si="44"/>
        <v>560</v>
      </c>
      <c r="T34" s="38">
        <v>127</v>
      </c>
      <c r="U34" s="39">
        <v>138</v>
      </c>
      <c r="V34" s="39">
        <v>166</v>
      </c>
      <c r="W34" s="39">
        <v>142</v>
      </c>
      <c r="X34" s="40">
        <f t="shared" si="45"/>
        <v>573</v>
      </c>
      <c r="Y34" s="38">
        <v>152</v>
      </c>
      <c r="Z34" s="39">
        <v>141</v>
      </c>
      <c r="AA34" s="39">
        <v>150</v>
      </c>
      <c r="AB34" s="39">
        <v>139</v>
      </c>
      <c r="AC34" s="40">
        <f t="shared" si="46"/>
        <v>582</v>
      </c>
      <c r="AD34" s="38">
        <v>184</v>
      </c>
      <c r="AE34" s="39">
        <v>162</v>
      </c>
      <c r="AF34" s="39">
        <v>192</v>
      </c>
      <c r="AG34" s="39">
        <v>142</v>
      </c>
      <c r="AH34" s="40">
        <f t="shared" si="47"/>
        <v>680</v>
      </c>
      <c r="AI34" s="38"/>
      <c r="AJ34" s="39"/>
      <c r="AK34" s="39"/>
      <c r="AL34" s="39"/>
      <c r="AM34" s="40">
        <f t="shared" si="48"/>
        <v>0</v>
      </c>
      <c r="AN34" s="38"/>
      <c r="AO34" s="39"/>
      <c r="AP34" s="39"/>
      <c r="AQ34" s="39"/>
      <c r="AR34" s="40">
        <f t="shared" si="49"/>
        <v>0</v>
      </c>
      <c r="AS34" s="38"/>
      <c r="AT34" s="39"/>
      <c r="AU34" s="39"/>
      <c r="AV34" s="39"/>
      <c r="AW34" s="40">
        <f t="shared" si="50"/>
        <v>0</v>
      </c>
      <c r="AX34" s="38"/>
      <c r="AY34" s="39"/>
      <c r="AZ34" s="39"/>
      <c r="BA34" s="39"/>
      <c r="BB34" s="40">
        <f t="shared" si="51"/>
        <v>0</v>
      </c>
      <c r="BC34" s="38"/>
      <c r="BD34" s="39"/>
      <c r="BE34" s="39"/>
      <c r="BF34" s="39"/>
      <c r="BG34" s="40">
        <f t="shared" si="52"/>
        <v>0</v>
      </c>
      <c r="BH34" s="38"/>
      <c r="BI34" s="39"/>
      <c r="BJ34" s="39"/>
      <c r="BK34" s="39"/>
      <c r="BL34" s="40">
        <f t="shared" si="53"/>
        <v>0</v>
      </c>
      <c r="BM34" s="38"/>
      <c r="BN34" s="39"/>
      <c r="BO34" s="39"/>
      <c r="BP34" s="39"/>
      <c r="BQ34" s="40">
        <f t="shared" si="54"/>
        <v>0</v>
      </c>
      <c r="BR34" s="38"/>
      <c r="BS34" s="39"/>
      <c r="BT34" s="39"/>
      <c r="BU34" s="39"/>
      <c r="BV34" s="40">
        <f t="shared" si="55"/>
        <v>0</v>
      </c>
      <c r="BW34" s="38"/>
      <c r="BX34" s="39"/>
      <c r="BY34" s="39"/>
      <c r="BZ34" s="39"/>
      <c r="CA34" s="40">
        <f t="shared" si="56"/>
        <v>0</v>
      </c>
      <c r="CB34" s="38"/>
      <c r="CC34" s="39"/>
      <c r="CD34" s="39"/>
      <c r="CE34" s="39"/>
      <c r="CF34" s="40">
        <f t="shared" si="57"/>
        <v>0</v>
      </c>
      <c r="CG34" s="38">
        <v>195</v>
      </c>
      <c r="CH34" s="39">
        <v>124</v>
      </c>
      <c r="CI34" s="39">
        <v>181</v>
      </c>
      <c r="CJ34" s="39">
        <v>143</v>
      </c>
      <c r="CK34" s="40">
        <f t="shared" si="58"/>
        <v>643</v>
      </c>
      <c r="CL34" s="38"/>
      <c r="CM34" s="39"/>
      <c r="CN34" s="39"/>
      <c r="CO34" s="39"/>
      <c r="CP34" s="40">
        <f t="shared" si="59"/>
        <v>0</v>
      </c>
      <c r="CQ34" s="38"/>
      <c r="CR34" s="39"/>
      <c r="CS34" s="39"/>
      <c r="CT34" s="39"/>
      <c r="CU34" s="40">
        <f t="shared" si="60"/>
        <v>0</v>
      </c>
      <c r="CV34" s="38"/>
      <c r="CW34" s="39"/>
      <c r="CX34" s="39"/>
      <c r="CY34" s="39"/>
      <c r="CZ34" s="40">
        <f t="shared" si="61"/>
        <v>0</v>
      </c>
      <c r="DA34" s="38"/>
      <c r="DB34" s="39"/>
      <c r="DC34" s="39"/>
      <c r="DD34" s="39"/>
      <c r="DE34" s="40">
        <f t="shared" si="62"/>
        <v>0</v>
      </c>
      <c r="DF34" s="38"/>
      <c r="DG34" s="39"/>
      <c r="DH34" s="39"/>
      <c r="DI34" s="39"/>
      <c r="DJ34" s="40">
        <f t="shared" si="63"/>
        <v>0</v>
      </c>
      <c r="DK34" s="38"/>
      <c r="DL34" s="39"/>
      <c r="DM34" s="39"/>
      <c r="DN34" s="39"/>
      <c r="DO34" s="40">
        <f t="shared" si="64"/>
        <v>0</v>
      </c>
      <c r="DP34" s="38"/>
      <c r="DQ34" s="39"/>
      <c r="DR34" s="39"/>
      <c r="DS34" s="39"/>
      <c r="DT34" s="40">
        <f t="shared" si="65"/>
        <v>0</v>
      </c>
      <c r="DU34" s="38"/>
      <c r="DV34" s="39"/>
      <c r="DW34" s="39"/>
      <c r="DX34" s="39"/>
      <c r="DY34" s="40">
        <f t="shared" si="66"/>
        <v>0</v>
      </c>
      <c r="DZ34" s="38"/>
      <c r="EA34" s="39"/>
      <c r="EB34" s="39"/>
      <c r="EC34" s="39"/>
      <c r="ED34" s="40">
        <f t="shared" si="67"/>
        <v>0</v>
      </c>
      <c r="EE34" s="38"/>
      <c r="EF34" s="39"/>
      <c r="EG34" s="39"/>
      <c r="EH34" s="39"/>
      <c r="EI34" s="40">
        <f t="shared" si="68"/>
        <v>0</v>
      </c>
      <c r="EJ34" s="38"/>
      <c r="EK34" s="39"/>
      <c r="EL34" s="39"/>
      <c r="EM34" s="39"/>
      <c r="EN34" s="40">
        <f t="shared" si="69"/>
        <v>0</v>
      </c>
      <c r="EO34" s="38"/>
      <c r="EP34" s="39"/>
      <c r="EQ34" s="39"/>
      <c r="ER34" s="39"/>
      <c r="ES34" s="40">
        <f t="shared" si="70"/>
        <v>0</v>
      </c>
      <c r="ET34" s="38"/>
      <c r="EU34" s="39"/>
      <c r="EV34" s="39"/>
      <c r="EW34" s="39"/>
      <c r="EX34" s="40">
        <f t="shared" si="71"/>
        <v>0</v>
      </c>
      <c r="EY34" s="38"/>
      <c r="EZ34" s="39"/>
      <c r="FA34" s="39"/>
      <c r="FB34" s="39"/>
      <c r="FC34" s="40">
        <f t="shared" si="72"/>
        <v>0</v>
      </c>
      <c r="FD34" s="38"/>
      <c r="FE34" s="39"/>
      <c r="FF34" s="39"/>
      <c r="FG34" s="39"/>
      <c r="FH34" s="40">
        <f t="shared" si="73"/>
        <v>0</v>
      </c>
    </row>
    <row r="35" spans="1:164" x14ac:dyDescent="0.2">
      <c r="A35" s="17"/>
      <c r="B35" s="30">
        <v>32</v>
      </c>
      <c r="C35" s="31" t="s">
        <v>35</v>
      </c>
      <c r="D35" s="32" t="s">
        <v>59</v>
      </c>
      <c r="E35" s="33" t="s">
        <v>6</v>
      </c>
      <c r="F35" s="34">
        <f t="shared" si="39"/>
        <v>151</v>
      </c>
      <c r="G35" s="35">
        <f t="shared" si="40"/>
        <v>24</v>
      </c>
      <c r="H35" s="58">
        <f t="shared" si="41"/>
        <v>3624</v>
      </c>
      <c r="I35" s="36">
        <f t="shared" si="42"/>
        <v>1</v>
      </c>
      <c r="J35" s="37">
        <f t="shared" si="43"/>
        <v>210</v>
      </c>
      <c r="K35" s="37">
        <f t="shared" si="74"/>
        <v>54.166666666666664</v>
      </c>
      <c r="L35" s="43">
        <v>13</v>
      </c>
      <c r="M35" s="43"/>
      <c r="N35" s="44">
        <v>11</v>
      </c>
      <c r="O35" s="38">
        <v>210</v>
      </c>
      <c r="P35" s="39">
        <v>109</v>
      </c>
      <c r="Q35" s="39">
        <v>167</v>
      </c>
      <c r="R35" s="39">
        <v>146</v>
      </c>
      <c r="S35" s="40">
        <f t="shared" si="44"/>
        <v>632</v>
      </c>
      <c r="T35" s="38"/>
      <c r="U35" s="39"/>
      <c r="V35" s="39"/>
      <c r="W35" s="39"/>
      <c r="X35" s="40">
        <f t="shared" si="45"/>
        <v>0</v>
      </c>
      <c r="Y35" s="38">
        <v>146</v>
      </c>
      <c r="Z35" s="39">
        <v>134</v>
      </c>
      <c r="AA35" s="39">
        <v>169</v>
      </c>
      <c r="AB35" s="39">
        <v>163</v>
      </c>
      <c r="AC35" s="40">
        <f t="shared" si="46"/>
        <v>612</v>
      </c>
      <c r="AD35" s="38">
        <v>133</v>
      </c>
      <c r="AE35" s="39">
        <v>155</v>
      </c>
      <c r="AF35" s="39">
        <v>119</v>
      </c>
      <c r="AG35" s="39">
        <v>147</v>
      </c>
      <c r="AH35" s="40">
        <f t="shared" si="47"/>
        <v>554</v>
      </c>
      <c r="AI35" s="38"/>
      <c r="AJ35" s="39"/>
      <c r="AK35" s="39"/>
      <c r="AL35" s="39"/>
      <c r="AM35" s="40">
        <f t="shared" si="48"/>
        <v>0</v>
      </c>
      <c r="AN35" s="38">
        <v>179</v>
      </c>
      <c r="AO35" s="39">
        <v>152</v>
      </c>
      <c r="AP35" s="39">
        <v>123</v>
      </c>
      <c r="AQ35" s="39">
        <v>157</v>
      </c>
      <c r="AR35" s="40">
        <f t="shared" si="49"/>
        <v>611</v>
      </c>
      <c r="AS35" s="38"/>
      <c r="AT35" s="39"/>
      <c r="AU35" s="39"/>
      <c r="AV35" s="39"/>
      <c r="AW35" s="40">
        <f t="shared" si="50"/>
        <v>0</v>
      </c>
      <c r="AX35" s="38"/>
      <c r="AY35" s="39"/>
      <c r="AZ35" s="39"/>
      <c r="BA35" s="39"/>
      <c r="BB35" s="40">
        <f t="shared" si="51"/>
        <v>0</v>
      </c>
      <c r="BC35" s="38"/>
      <c r="BD35" s="39"/>
      <c r="BE35" s="39"/>
      <c r="BF35" s="39"/>
      <c r="BG35" s="40">
        <f t="shared" si="52"/>
        <v>0</v>
      </c>
      <c r="BH35" s="38"/>
      <c r="BI35" s="39"/>
      <c r="BJ35" s="39"/>
      <c r="BK35" s="39"/>
      <c r="BL35" s="40">
        <f t="shared" si="53"/>
        <v>0</v>
      </c>
      <c r="BM35" s="38"/>
      <c r="BN35" s="39"/>
      <c r="BO35" s="39"/>
      <c r="BP35" s="39"/>
      <c r="BQ35" s="40">
        <f t="shared" si="54"/>
        <v>0</v>
      </c>
      <c r="BR35" s="38"/>
      <c r="BS35" s="39"/>
      <c r="BT35" s="39"/>
      <c r="BU35" s="39"/>
      <c r="BV35" s="40">
        <f t="shared" si="55"/>
        <v>0</v>
      </c>
      <c r="BW35" s="38"/>
      <c r="BX35" s="39"/>
      <c r="BY35" s="39"/>
      <c r="BZ35" s="39"/>
      <c r="CA35" s="40">
        <f t="shared" si="56"/>
        <v>0</v>
      </c>
      <c r="CB35" s="38"/>
      <c r="CC35" s="39"/>
      <c r="CD35" s="39"/>
      <c r="CE35" s="39"/>
      <c r="CF35" s="40">
        <f t="shared" si="57"/>
        <v>0</v>
      </c>
      <c r="CG35" s="38"/>
      <c r="CH35" s="39"/>
      <c r="CI35" s="39"/>
      <c r="CJ35" s="39"/>
      <c r="CK35" s="40">
        <f t="shared" si="58"/>
        <v>0</v>
      </c>
      <c r="CL35" s="38"/>
      <c r="CM35" s="39"/>
      <c r="CN35" s="39"/>
      <c r="CO35" s="39"/>
      <c r="CP35" s="40">
        <f t="shared" si="59"/>
        <v>0</v>
      </c>
      <c r="CQ35" s="38">
        <v>158</v>
      </c>
      <c r="CR35" s="39">
        <v>153</v>
      </c>
      <c r="CS35" s="39">
        <v>124</v>
      </c>
      <c r="CT35" s="39">
        <v>134</v>
      </c>
      <c r="CU35" s="40">
        <f t="shared" si="60"/>
        <v>569</v>
      </c>
      <c r="CV35" s="38">
        <v>159</v>
      </c>
      <c r="CW35" s="39">
        <v>129</v>
      </c>
      <c r="CX35" s="39">
        <v>198</v>
      </c>
      <c r="CY35" s="39">
        <v>159</v>
      </c>
      <c r="CZ35" s="40">
        <f t="shared" si="61"/>
        <v>645</v>
      </c>
      <c r="DA35" s="38"/>
      <c r="DB35" s="39"/>
      <c r="DC35" s="39"/>
      <c r="DD35" s="39"/>
      <c r="DE35" s="40">
        <f t="shared" si="62"/>
        <v>0</v>
      </c>
      <c r="DF35" s="38"/>
      <c r="DG35" s="39"/>
      <c r="DH35" s="39"/>
      <c r="DI35" s="39"/>
      <c r="DJ35" s="40">
        <f t="shared" si="63"/>
        <v>0</v>
      </c>
      <c r="DK35" s="38"/>
      <c r="DL35" s="39"/>
      <c r="DM35" s="39"/>
      <c r="DN35" s="39"/>
      <c r="DO35" s="40">
        <f t="shared" si="64"/>
        <v>0</v>
      </c>
      <c r="DP35" s="38"/>
      <c r="DQ35" s="39"/>
      <c r="DR35" s="39"/>
      <c r="DS35" s="39"/>
      <c r="DT35" s="40">
        <f t="shared" si="65"/>
        <v>0</v>
      </c>
      <c r="DU35" s="38"/>
      <c r="DV35" s="39"/>
      <c r="DW35" s="39"/>
      <c r="DX35" s="39"/>
      <c r="DY35" s="40">
        <f t="shared" si="66"/>
        <v>0</v>
      </c>
      <c r="DZ35" s="38"/>
      <c r="EA35" s="39"/>
      <c r="EB35" s="39"/>
      <c r="EC35" s="39"/>
      <c r="ED35" s="40">
        <f t="shared" si="67"/>
        <v>0</v>
      </c>
      <c r="EE35" s="38"/>
      <c r="EF35" s="39"/>
      <c r="EG35" s="39"/>
      <c r="EH35" s="39"/>
      <c r="EI35" s="40">
        <f t="shared" si="68"/>
        <v>0</v>
      </c>
      <c r="EJ35" s="38"/>
      <c r="EK35" s="39"/>
      <c r="EL35" s="39"/>
      <c r="EM35" s="39"/>
      <c r="EN35" s="40">
        <f t="shared" si="69"/>
        <v>0</v>
      </c>
      <c r="EO35" s="38"/>
      <c r="EP35" s="39"/>
      <c r="EQ35" s="39"/>
      <c r="ER35" s="39"/>
      <c r="ES35" s="40">
        <f t="shared" si="70"/>
        <v>0</v>
      </c>
      <c r="ET35" s="38"/>
      <c r="EU35" s="39"/>
      <c r="EV35" s="39"/>
      <c r="EW35" s="39"/>
      <c r="EX35" s="40">
        <f t="shared" si="71"/>
        <v>0</v>
      </c>
      <c r="EY35" s="38"/>
      <c r="EZ35" s="39"/>
      <c r="FA35" s="39"/>
      <c r="FB35" s="39"/>
      <c r="FC35" s="40">
        <f t="shared" si="72"/>
        <v>0</v>
      </c>
      <c r="FD35" s="38"/>
      <c r="FE35" s="39"/>
      <c r="FF35" s="39"/>
      <c r="FG35" s="39"/>
      <c r="FH35" s="40">
        <f t="shared" si="73"/>
        <v>0</v>
      </c>
    </row>
    <row r="36" spans="1:164" x14ac:dyDescent="0.2">
      <c r="A36" s="17"/>
      <c r="B36" s="30">
        <v>33</v>
      </c>
      <c r="C36" s="31" t="s">
        <v>35</v>
      </c>
      <c r="D36" s="32" t="s">
        <v>47</v>
      </c>
      <c r="E36" s="33" t="s">
        <v>48</v>
      </c>
      <c r="F36" s="34">
        <f t="shared" si="39"/>
        <v>149.5</v>
      </c>
      <c r="G36" s="35">
        <f t="shared" si="40"/>
        <v>8</v>
      </c>
      <c r="H36" s="58">
        <f t="shared" si="41"/>
        <v>1196</v>
      </c>
      <c r="I36" s="36">
        <f t="shared" si="42"/>
        <v>1</v>
      </c>
      <c r="J36" s="37">
        <f t="shared" si="43"/>
        <v>210</v>
      </c>
      <c r="K36" s="37">
        <f t="shared" si="74"/>
        <v>50</v>
      </c>
      <c r="L36" s="43">
        <v>4</v>
      </c>
      <c r="M36" s="43"/>
      <c r="N36" s="44">
        <v>4</v>
      </c>
      <c r="O36" s="38">
        <v>163</v>
      </c>
      <c r="P36" s="39">
        <v>137</v>
      </c>
      <c r="Q36" s="39">
        <v>135</v>
      </c>
      <c r="R36" s="39">
        <v>210</v>
      </c>
      <c r="S36" s="40">
        <f t="shared" si="44"/>
        <v>645</v>
      </c>
      <c r="T36" s="38"/>
      <c r="U36" s="39"/>
      <c r="V36" s="39"/>
      <c r="W36" s="39"/>
      <c r="X36" s="40">
        <f t="shared" si="45"/>
        <v>0</v>
      </c>
      <c r="Y36" s="38"/>
      <c r="Z36" s="39"/>
      <c r="AA36" s="39"/>
      <c r="AB36" s="39"/>
      <c r="AC36" s="40">
        <f t="shared" si="46"/>
        <v>0</v>
      </c>
      <c r="AD36" s="38">
        <v>164</v>
      </c>
      <c r="AE36" s="39">
        <v>125</v>
      </c>
      <c r="AF36" s="39">
        <v>122</v>
      </c>
      <c r="AG36" s="39">
        <v>139</v>
      </c>
      <c r="AH36" s="40">
        <f t="shared" si="47"/>
        <v>550</v>
      </c>
      <c r="AI36" s="38"/>
      <c r="AJ36" s="39"/>
      <c r="AK36" s="39"/>
      <c r="AL36" s="39"/>
      <c r="AM36" s="40">
        <f t="shared" si="48"/>
        <v>0</v>
      </c>
      <c r="AN36" s="38"/>
      <c r="AO36" s="39"/>
      <c r="AP36" s="39"/>
      <c r="AQ36" s="39"/>
      <c r="AR36" s="40">
        <f t="shared" si="49"/>
        <v>0</v>
      </c>
      <c r="AS36" s="38"/>
      <c r="AT36" s="39"/>
      <c r="AU36" s="39"/>
      <c r="AV36" s="39"/>
      <c r="AW36" s="40">
        <f t="shared" si="50"/>
        <v>0</v>
      </c>
      <c r="AX36" s="38"/>
      <c r="AY36" s="39"/>
      <c r="AZ36" s="39"/>
      <c r="BA36" s="39"/>
      <c r="BB36" s="40">
        <f t="shared" si="51"/>
        <v>0</v>
      </c>
      <c r="BC36" s="38"/>
      <c r="BD36" s="39"/>
      <c r="BE36" s="39"/>
      <c r="BF36" s="39"/>
      <c r="BG36" s="40">
        <f t="shared" si="52"/>
        <v>0</v>
      </c>
      <c r="BH36" s="38"/>
      <c r="BI36" s="39"/>
      <c r="BJ36" s="39"/>
      <c r="BK36" s="39"/>
      <c r="BL36" s="40">
        <f t="shared" si="53"/>
        <v>0</v>
      </c>
      <c r="BM36" s="38"/>
      <c r="BN36" s="39"/>
      <c r="BO36" s="39"/>
      <c r="BP36" s="39"/>
      <c r="BQ36" s="40">
        <f t="shared" si="54"/>
        <v>0</v>
      </c>
      <c r="BR36" s="38"/>
      <c r="BS36" s="39"/>
      <c r="BT36" s="39"/>
      <c r="BU36" s="39"/>
      <c r="BV36" s="40">
        <f t="shared" si="55"/>
        <v>0</v>
      </c>
      <c r="BW36" s="38"/>
      <c r="BX36" s="39"/>
      <c r="BY36" s="39"/>
      <c r="BZ36" s="39"/>
      <c r="CA36" s="40">
        <f t="shared" si="56"/>
        <v>0</v>
      </c>
      <c r="CB36" s="38"/>
      <c r="CC36" s="39"/>
      <c r="CD36" s="39"/>
      <c r="CE36" s="39"/>
      <c r="CF36" s="40">
        <f t="shared" si="57"/>
        <v>0</v>
      </c>
      <c r="CG36" s="38"/>
      <c r="CH36" s="39"/>
      <c r="CI36" s="39"/>
      <c r="CJ36" s="39"/>
      <c r="CK36" s="40">
        <f t="shared" si="58"/>
        <v>0</v>
      </c>
      <c r="CL36" s="38"/>
      <c r="CM36" s="39"/>
      <c r="CN36" s="39"/>
      <c r="CO36" s="39"/>
      <c r="CP36" s="40">
        <f t="shared" si="59"/>
        <v>0</v>
      </c>
      <c r="CQ36" s="38"/>
      <c r="CR36" s="39"/>
      <c r="CS36" s="39"/>
      <c r="CT36" s="39"/>
      <c r="CU36" s="40">
        <f t="shared" si="60"/>
        <v>0</v>
      </c>
      <c r="CV36" s="38"/>
      <c r="CW36" s="39"/>
      <c r="CX36" s="39"/>
      <c r="CY36" s="39"/>
      <c r="CZ36" s="40">
        <f t="shared" si="61"/>
        <v>0</v>
      </c>
      <c r="DA36" s="38"/>
      <c r="DB36" s="39"/>
      <c r="DC36" s="39"/>
      <c r="DD36" s="39"/>
      <c r="DE36" s="40">
        <f t="shared" si="62"/>
        <v>0</v>
      </c>
      <c r="DF36" s="38"/>
      <c r="DG36" s="39"/>
      <c r="DH36" s="39"/>
      <c r="DI36" s="39"/>
      <c r="DJ36" s="40">
        <f t="shared" si="63"/>
        <v>0</v>
      </c>
      <c r="DK36" s="38"/>
      <c r="DL36" s="39"/>
      <c r="DM36" s="39"/>
      <c r="DN36" s="39"/>
      <c r="DO36" s="40">
        <f t="shared" si="64"/>
        <v>0</v>
      </c>
      <c r="DP36" s="38"/>
      <c r="DQ36" s="39"/>
      <c r="DR36" s="39"/>
      <c r="DS36" s="39"/>
      <c r="DT36" s="40">
        <f t="shared" si="65"/>
        <v>0</v>
      </c>
      <c r="DU36" s="38"/>
      <c r="DV36" s="39"/>
      <c r="DW36" s="39"/>
      <c r="DX36" s="39"/>
      <c r="DY36" s="40">
        <f t="shared" si="66"/>
        <v>0</v>
      </c>
      <c r="DZ36" s="38"/>
      <c r="EA36" s="39"/>
      <c r="EB36" s="39"/>
      <c r="EC36" s="39"/>
      <c r="ED36" s="40">
        <f t="shared" si="67"/>
        <v>0</v>
      </c>
      <c r="EE36" s="38"/>
      <c r="EF36" s="39"/>
      <c r="EG36" s="39"/>
      <c r="EH36" s="39"/>
      <c r="EI36" s="40">
        <f t="shared" si="68"/>
        <v>0</v>
      </c>
      <c r="EJ36" s="38"/>
      <c r="EK36" s="39"/>
      <c r="EL36" s="39"/>
      <c r="EM36" s="39"/>
      <c r="EN36" s="40">
        <f t="shared" si="69"/>
        <v>0</v>
      </c>
      <c r="EO36" s="38"/>
      <c r="EP36" s="39"/>
      <c r="EQ36" s="39"/>
      <c r="ER36" s="39"/>
      <c r="ES36" s="40">
        <f t="shared" si="70"/>
        <v>0</v>
      </c>
      <c r="ET36" s="38"/>
      <c r="EU36" s="39"/>
      <c r="EV36" s="39"/>
      <c r="EW36" s="39"/>
      <c r="EX36" s="40">
        <f t="shared" si="71"/>
        <v>0</v>
      </c>
      <c r="EY36" s="38"/>
      <c r="EZ36" s="39"/>
      <c r="FA36" s="39"/>
      <c r="FB36" s="39"/>
      <c r="FC36" s="40">
        <f t="shared" si="72"/>
        <v>0</v>
      </c>
      <c r="FD36" s="38"/>
      <c r="FE36" s="39"/>
      <c r="FF36" s="39"/>
      <c r="FG36" s="39"/>
      <c r="FH36" s="40">
        <f t="shared" si="73"/>
        <v>0</v>
      </c>
    </row>
    <row r="37" spans="1:164" x14ac:dyDescent="0.2">
      <c r="A37" s="17"/>
      <c r="B37" s="30">
        <v>34</v>
      </c>
      <c r="C37" s="31" t="s">
        <v>35</v>
      </c>
      <c r="D37" s="32" t="s">
        <v>65</v>
      </c>
      <c r="E37" s="33" t="s">
        <v>2</v>
      </c>
      <c r="F37" s="34">
        <f t="shared" si="39"/>
        <v>148.16666666666666</v>
      </c>
      <c r="G37" s="35">
        <f t="shared" ref="G37:G71" si="75">COUNT(O37:FH37)-30</f>
        <v>12</v>
      </c>
      <c r="H37" s="58">
        <f t="shared" ref="H37:H68" si="76">SUM(S37+X37+AC37+AH37+AM37+AR37+AW37+BB37+BG37+BL37+BQ37+BV37+CA37+CF37+CK37+CP37+CU37+CZ37+DE37+DJ37+DO37+DT37+DY37+ED37+EI37+EN37+ES37+EX37+I37+FC37+FH37)</f>
        <v>1778</v>
      </c>
      <c r="I37" s="36">
        <f t="shared" ref="I37:I71" si="77">SUM(COUNTIF(O37:R37,"&gt;=200"),COUNTIF(FD37:FG37,"&gt;=200"),COUNTIF(EY37:FB37,"&gt;=200"),COUNTIF(AD37:AG37,"&gt;=200"),COUNTIF(Y37:AB37,"&gt;=200"),COUNTIF(AI37:AL37,"&gt;=200"),COUNTIF(AN37:AQ37,"&gt;=200"),COUNTIF(AS37:AV37,"&gt;=200"),COUNTIF(BC37:BF37,"&gt;=200"),COUNTIF(T37:W37,"&gt;=200"),COUNTIF(BH37:BK37,"&gt;=200"),COUNTIF(BM37:BP37,"&gt;=200"),COUNTIF(BR37:BU37,"&gt;=200"),COUNTIF(CG37:CJ37,"&gt;=200"),COUNTIF(AX37:BA37,"&gt;=200"),COUNTIF(CL37:CO37,"&gt;=200"),COUNTIF(CQ37:CT37,"&gt;=200"),COUNTIF(CB37:CE37,"&gt;=200"),COUNTIF(CV37:CY37,"&gt;=200"),COUNTIF(DA37:DD37,"&gt;=200"),COUNTIF(DF37:DI37,"&gt;=200"),COUNTIF(DK37:DN37,"&gt;=200"),COUNTIF(DP37:DS37,"&gt;=200"),COUNTIF(DZ37:EC37,"&gt;=200"),COUNTIF(EE37:EH37,"&gt;=200"),COUNTIF(EO37:ER37,"&gt;=200"),COUNTIF(DU37:DX37,"&gt;=200"),COUNTIF(BW37:BZ37,"&gt;=200"),COUNTIF(ET37:EW37,"&gt;=200"),COUNTIF(EJ37:EM37,"&gt;=200"))</f>
        <v>0</v>
      </c>
      <c r="J37" s="37">
        <f t="shared" ref="J37:J71" si="78">MAX(O37:R37,T37:W37,Y37:AB37,AD37:AG37,AI37:AL37,AN37:AQ37,AS37:AV37,AX37:BA37,BC37:BF37,BH37:BK37,BM37:BP37,BR37:BU37,BW37:BZ37,CB37:CE37,CG37:CJ37,CL37:CO37,CQ37:CT37,CV37:CY37,DA37:DD37,DF37:DI37,DK37:DN37,DP37:DS37,DU37:DX37,DZ37:EC37,EE37:EH37,EJ37:EM37,EO37:ER37,ET37:EW37,EY37:FB37,FD37:FG37)</f>
        <v>182</v>
      </c>
      <c r="K37" s="37">
        <f t="shared" si="74"/>
        <v>50</v>
      </c>
      <c r="L37" s="43">
        <v>6</v>
      </c>
      <c r="M37" s="43"/>
      <c r="N37" s="44">
        <v>6</v>
      </c>
      <c r="O37" s="38">
        <v>148</v>
      </c>
      <c r="P37" s="39">
        <v>174</v>
      </c>
      <c r="Q37" s="39">
        <v>151</v>
      </c>
      <c r="R37" s="39">
        <v>149</v>
      </c>
      <c r="S37" s="40">
        <f t="shared" ref="S37:S68" si="79">SUM(O37:R37)</f>
        <v>622</v>
      </c>
      <c r="T37" s="38">
        <v>132</v>
      </c>
      <c r="U37" s="39">
        <v>164</v>
      </c>
      <c r="V37" s="39">
        <v>137</v>
      </c>
      <c r="W37" s="39">
        <v>163</v>
      </c>
      <c r="X37" s="40">
        <f t="shared" ref="X37:X68" si="80">SUM(T37:W37)</f>
        <v>596</v>
      </c>
      <c r="Y37" s="38"/>
      <c r="Z37" s="39"/>
      <c r="AA37" s="39"/>
      <c r="AB37" s="39"/>
      <c r="AC37" s="40">
        <f t="shared" ref="AC37:AC68" si="81">SUM(Y37:AB37)</f>
        <v>0</v>
      </c>
      <c r="AD37" s="38"/>
      <c r="AE37" s="39"/>
      <c r="AF37" s="39"/>
      <c r="AG37" s="39"/>
      <c r="AH37" s="40">
        <f t="shared" ref="AH37:AH68" si="82">SUM(AD37:AG37)</f>
        <v>0</v>
      </c>
      <c r="AI37" s="38"/>
      <c r="AJ37" s="39"/>
      <c r="AK37" s="39"/>
      <c r="AL37" s="39"/>
      <c r="AM37" s="40">
        <f t="shared" ref="AM37:AM68" si="83">SUM(AI37:AL37)</f>
        <v>0</v>
      </c>
      <c r="AN37" s="38"/>
      <c r="AO37" s="39"/>
      <c r="AP37" s="39"/>
      <c r="AQ37" s="39"/>
      <c r="AR37" s="40">
        <f t="shared" ref="AR37:AR68" si="84">SUM(AN37:AQ37)</f>
        <v>0</v>
      </c>
      <c r="AS37" s="38"/>
      <c r="AT37" s="39"/>
      <c r="AU37" s="39"/>
      <c r="AV37" s="39"/>
      <c r="AW37" s="40">
        <f t="shared" ref="AW37:AW68" si="85">SUM(AS37:AV37)</f>
        <v>0</v>
      </c>
      <c r="AX37" s="38"/>
      <c r="AY37" s="39"/>
      <c r="AZ37" s="39"/>
      <c r="BA37" s="39"/>
      <c r="BB37" s="40">
        <f t="shared" ref="BB37:BB68" si="86">SUM(AX37:BA37)</f>
        <v>0</v>
      </c>
      <c r="BC37" s="38"/>
      <c r="BD37" s="39"/>
      <c r="BE37" s="39"/>
      <c r="BF37" s="39"/>
      <c r="BG37" s="40">
        <f t="shared" ref="BG37:BG68" si="87">SUM(BC37:BF37)</f>
        <v>0</v>
      </c>
      <c r="BH37" s="38"/>
      <c r="BI37" s="39"/>
      <c r="BJ37" s="39"/>
      <c r="BK37" s="39"/>
      <c r="BL37" s="40">
        <f t="shared" ref="BL37:BL68" si="88">SUM(BH37:BK37)</f>
        <v>0</v>
      </c>
      <c r="BM37" s="38"/>
      <c r="BN37" s="39"/>
      <c r="BO37" s="39"/>
      <c r="BP37" s="39"/>
      <c r="BQ37" s="40">
        <f t="shared" ref="BQ37:BQ68" si="89">SUM(BM37:BP37)</f>
        <v>0</v>
      </c>
      <c r="BR37" s="38"/>
      <c r="BS37" s="39"/>
      <c r="BT37" s="39"/>
      <c r="BU37" s="39"/>
      <c r="BV37" s="40">
        <f t="shared" ref="BV37:BV68" si="90">SUM(BR37:BU37)</f>
        <v>0</v>
      </c>
      <c r="BW37" s="38"/>
      <c r="BX37" s="39"/>
      <c r="BY37" s="39"/>
      <c r="BZ37" s="39"/>
      <c r="CA37" s="40">
        <f t="shared" ref="CA37:CA68" si="91">SUM(BW37:BZ37)</f>
        <v>0</v>
      </c>
      <c r="CB37" s="38">
        <v>182</v>
      </c>
      <c r="CC37" s="39">
        <v>158</v>
      </c>
      <c r="CD37" s="39">
        <v>117</v>
      </c>
      <c r="CE37" s="39">
        <v>103</v>
      </c>
      <c r="CF37" s="40">
        <f t="shared" ref="CF37:CF68" si="92">SUM(CB37:CE37)</f>
        <v>560</v>
      </c>
      <c r="CG37" s="38"/>
      <c r="CH37" s="39"/>
      <c r="CI37" s="39"/>
      <c r="CJ37" s="39"/>
      <c r="CK37" s="40">
        <f t="shared" ref="CK37:CK68" si="93">SUM(CG37:CJ37)</f>
        <v>0</v>
      </c>
      <c r="CL37" s="38"/>
      <c r="CM37" s="39"/>
      <c r="CN37" s="39"/>
      <c r="CO37" s="39"/>
      <c r="CP37" s="40">
        <f t="shared" ref="CP37:CP68" si="94">SUM(CL37:CO37)</f>
        <v>0</v>
      </c>
      <c r="CQ37" s="38"/>
      <c r="CR37" s="39"/>
      <c r="CS37" s="39"/>
      <c r="CT37" s="39"/>
      <c r="CU37" s="40">
        <f t="shared" ref="CU37:CU68" si="95">SUM(CQ37:CT37)</f>
        <v>0</v>
      </c>
      <c r="CV37" s="38"/>
      <c r="CW37" s="39"/>
      <c r="CX37" s="39"/>
      <c r="CY37" s="39"/>
      <c r="CZ37" s="40">
        <f t="shared" ref="CZ37:CZ68" si="96">SUM(CV37:CY37)</f>
        <v>0</v>
      </c>
      <c r="DA37" s="38"/>
      <c r="DB37" s="39"/>
      <c r="DC37" s="39"/>
      <c r="DD37" s="39"/>
      <c r="DE37" s="40">
        <f t="shared" ref="DE37:DE68" si="97">SUM(DA37:DD37)</f>
        <v>0</v>
      </c>
      <c r="DF37" s="38"/>
      <c r="DG37" s="39"/>
      <c r="DH37" s="39"/>
      <c r="DI37" s="39"/>
      <c r="DJ37" s="40">
        <f t="shared" ref="DJ37:DJ68" si="98">SUM(DF37:DI37)</f>
        <v>0</v>
      </c>
      <c r="DK37" s="38"/>
      <c r="DL37" s="39"/>
      <c r="DM37" s="39"/>
      <c r="DN37" s="39"/>
      <c r="DO37" s="40">
        <f t="shared" ref="DO37:DO68" si="99">SUM(DK37:DN37)</f>
        <v>0</v>
      </c>
      <c r="DP37" s="38"/>
      <c r="DQ37" s="39"/>
      <c r="DR37" s="39"/>
      <c r="DS37" s="39"/>
      <c r="DT37" s="40">
        <f t="shared" ref="DT37:DT68" si="100">SUM(DP37:DS37)</f>
        <v>0</v>
      </c>
      <c r="DU37" s="38"/>
      <c r="DV37" s="39"/>
      <c r="DW37" s="39"/>
      <c r="DX37" s="39"/>
      <c r="DY37" s="40">
        <f t="shared" ref="DY37:DY68" si="101">SUM(DU37:DX37)</f>
        <v>0</v>
      </c>
      <c r="DZ37" s="38"/>
      <c r="EA37" s="39"/>
      <c r="EB37" s="39"/>
      <c r="EC37" s="39"/>
      <c r="ED37" s="40">
        <f t="shared" ref="ED37:ED68" si="102">SUM(DZ37:EC37)</f>
        <v>0</v>
      </c>
      <c r="EE37" s="38"/>
      <c r="EF37" s="39"/>
      <c r="EG37" s="39"/>
      <c r="EH37" s="39"/>
      <c r="EI37" s="40">
        <f t="shared" ref="EI37:EI68" si="103">SUM(EE37:EH37)</f>
        <v>0</v>
      </c>
      <c r="EJ37" s="38"/>
      <c r="EK37" s="39"/>
      <c r="EL37" s="39"/>
      <c r="EM37" s="39"/>
      <c r="EN37" s="40">
        <f t="shared" ref="EN37:EN68" si="104">SUM(EJ37:EM37)</f>
        <v>0</v>
      </c>
      <c r="EO37" s="38"/>
      <c r="EP37" s="39"/>
      <c r="EQ37" s="39"/>
      <c r="ER37" s="39"/>
      <c r="ES37" s="40">
        <f t="shared" ref="ES37:ES68" si="105">SUM(EO37:ER37)</f>
        <v>0</v>
      </c>
      <c r="ET37" s="38"/>
      <c r="EU37" s="39"/>
      <c r="EV37" s="39"/>
      <c r="EW37" s="39"/>
      <c r="EX37" s="40">
        <f t="shared" ref="EX37:EX68" si="106">SUM(ET37:EW37)</f>
        <v>0</v>
      </c>
      <c r="EY37" s="38"/>
      <c r="EZ37" s="39"/>
      <c r="FA37" s="39"/>
      <c r="FB37" s="39"/>
      <c r="FC37" s="40">
        <f t="shared" ref="FC37:FC68" si="107">SUM(EY37:FB37)</f>
        <v>0</v>
      </c>
      <c r="FD37" s="38"/>
      <c r="FE37" s="39"/>
      <c r="FF37" s="39"/>
      <c r="FG37" s="39"/>
      <c r="FH37" s="40">
        <f t="shared" ref="FH37:FH68" si="108">SUM(FD37:FG37)</f>
        <v>0</v>
      </c>
    </row>
    <row r="38" spans="1:164" x14ac:dyDescent="0.2">
      <c r="A38" s="17"/>
      <c r="B38" s="30">
        <v>35</v>
      </c>
      <c r="C38" s="31" t="s">
        <v>35</v>
      </c>
      <c r="D38" s="32" t="s">
        <v>75</v>
      </c>
      <c r="E38" s="33" t="s">
        <v>9</v>
      </c>
      <c r="F38" s="34">
        <f t="shared" si="39"/>
        <v>144.125</v>
      </c>
      <c r="G38" s="35">
        <f t="shared" si="75"/>
        <v>24</v>
      </c>
      <c r="H38" s="58">
        <f t="shared" si="76"/>
        <v>3459</v>
      </c>
      <c r="I38" s="36">
        <f t="shared" si="77"/>
        <v>0</v>
      </c>
      <c r="J38" s="37">
        <f t="shared" si="78"/>
        <v>196</v>
      </c>
      <c r="K38" s="37">
        <f t="shared" si="74"/>
        <v>50</v>
      </c>
      <c r="L38" s="43">
        <v>12</v>
      </c>
      <c r="M38" s="43"/>
      <c r="N38" s="44">
        <v>12</v>
      </c>
      <c r="O38" s="38">
        <v>150</v>
      </c>
      <c r="P38" s="39">
        <v>138</v>
      </c>
      <c r="Q38" s="39">
        <v>135</v>
      </c>
      <c r="R38" s="39">
        <v>164</v>
      </c>
      <c r="S38" s="40">
        <f t="shared" si="79"/>
        <v>587</v>
      </c>
      <c r="T38" s="38">
        <v>138</v>
      </c>
      <c r="U38" s="39">
        <v>196</v>
      </c>
      <c r="V38" s="39">
        <v>129</v>
      </c>
      <c r="W38" s="39">
        <v>131</v>
      </c>
      <c r="X38" s="40">
        <f t="shared" si="80"/>
        <v>594</v>
      </c>
      <c r="Y38" s="38">
        <v>135</v>
      </c>
      <c r="Z38" s="39">
        <v>152</v>
      </c>
      <c r="AA38" s="39">
        <v>168</v>
      </c>
      <c r="AB38" s="39">
        <v>112</v>
      </c>
      <c r="AC38" s="40">
        <f t="shared" si="81"/>
        <v>567</v>
      </c>
      <c r="AD38" s="38">
        <v>171</v>
      </c>
      <c r="AE38" s="39">
        <v>127</v>
      </c>
      <c r="AF38" s="39">
        <v>183</v>
      </c>
      <c r="AG38" s="39">
        <v>140</v>
      </c>
      <c r="AH38" s="40">
        <f t="shared" si="82"/>
        <v>621</v>
      </c>
      <c r="AI38" s="38"/>
      <c r="AJ38" s="39"/>
      <c r="AK38" s="39"/>
      <c r="AL38" s="39"/>
      <c r="AM38" s="40">
        <f t="shared" si="83"/>
        <v>0</v>
      </c>
      <c r="AN38" s="38"/>
      <c r="AO38" s="39"/>
      <c r="AP38" s="39"/>
      <c r="AQ38" s="39"/>
      <c r="AR38" s="40">
        <f t="shared" si="84"/>
        <v>0</v>
      </c>
      <c r="AS38" s="38"/>
      <c r="AT38" s="39"/>
      <c r="AU38" s="39"/>
      <c r="AV38" s="39"/>
      <c r="AW38" s="40">
        <f t="shared" si="85"/>
        <v>0</v>
      </c>
      <c r="AX38" s="38">
        <v>152</v>
      </c>
      <c r="AY38" s="39">
        <v>122</v>
      </c>
      <c r="AZ38" s="39">
        <v>127</v>
      </c>
      <c r="BA38" s="39">
        <v>149</v>
      </c>
      <c r="BB38" s="40">
        <f t="shared" si="86"/>
        <v>550</v>
      </c>
      <c r="BC38" s="38"/>
      <c r="BD38" s="39"/>
      <c r="BE38" s="39"/>
      <c r="BF38" s="39"/>
      <c r="BG38" s="40">
        <f t="shared" si="87"/>
        <v>0</v>
      </c>
      <c r="BH38" s="38"/>
      <c r="BI38" s="39"/>
      <c r="BJ38" s="39"/>
      <c r="BK38" s="39"/>
      <c r="BL38" s="40">
        <f t="shared" si="88"/>
        <v>0</v>
      </c>
      <c r="BM38" s="38"/>
      <c r="BN38" s="39"/>
      <c r="BO38" s="39"/>
      <c r="BP38" s="39"/>
      <c r="BQ38" s="40">
        <f t="shared" si="89"/>
        <v>0</v>
      </c>
      <c r="BR38" s="38"/>
      <c r="BS38" s="39"/>
      <c r="BT38" s="39"/>
      <c r="BU38" s="39"/>
      <c r="BV38" s="40">
        <f t="shared" si="90"/>
        <v>0</v>
      </c>
      <c r="BW38" s="38"/>
      <c r="BX38" s="39"/>
      <c r="BY38" s="39"/>
      <c r="BZ38" s="39"/>
      <c r="CA38" s="40">
        <f t="shared" si="91"/>
        <v>0</v>
      </c>
      <c r="CB38" s="38">
        <v>170</v>
      </c>
      <c r="CC38" s="39">
        <v>97</v>
      </c>
      <c r="CD38" s="39">
        <v>147</v>
      </c>
      <c r="CE38" s="39">
        <v>126</v>
      </c>
      <c r="CF38" s="40">
        <f t="shared" si="92"/>
        <v>540</v>
      </c>
      <c r="CG38" s="38"/>
      <c r="CH38" s="39"/>
      <c r="CI38" s="39"/>
      <c r="CJ38" s="39"/>
      <c r="CK38" s="40">
        <f t="shared" si="93"/>
        <v>0</v>
      </c>
      <c r="CL38" s="38"/>
      <c r="CM38" s="39"/>
      <c r="CN38" s="39"/>
      <c r="CO38" s="39"/>
      <c r="CP38" s="40">
        <f t="shared" si="94"/>
        <v>0</v>
      </c>
      <c r="CQ38" s="38"/>
      <c r="CR38" s="39"/>
      <c r="CS38" s="39"/>
      <c r="CT38" s="39"/>
      <c r="CU38" s="40">
        <f t="shared" si="95"/>
        <v>0</v>
      </c>
      <c r="CV38" s="38"/>
      <c r="CW38" s="39"/>
      <c r="CX38" s="39"/>
      <c r="CY38" s="39"/>
      <c r="CZ38" s="40">
        <f t="shared" si="96"/>
        <v>0</v>
      </c>
      <c r="DA38" s="38"/>
      <c r="DB38" s="39"/>
      <c r="DC38" s="39"/>
      <c r="DD38" s="39"/>
      <c r="DE38" s="40">
        <f t="shared" si="97"/>
        <v>0</v>
      </c>
      <c r="DF38" s="38"/>
      <c r="DG38" s="39"/>
      <c r="DH38" s="39"/>
      <c r="DI38" s="39"/>
      <c r="DJ38" s="40">
        <f t="shared" si="98"/>
        <v>0</v>
      </c>
      <c r="DK38" s="38"/>
      <c r="DL38" s="39"/>
      <c r="DM38" s="39"/>
      <c r="DN38" s="39"/>
      <c r="DO38" s="40">
        <f t="shared" si="99"/>
        <v>0</v>
      </c>
      <c r="DP38" s="38"/>
      <c r="DQ38" s="39"/>
      <c r="DR38" s="39"/>
      <c r="DS38" s="39"/>
      <c r="DT38" s="40">
        <f t="shared" si="100"/>
        <v>0</v>
      </c>
      <c r="DU38" s="38"/>
      <c r="DV38" s="39"/>
      <c r="DW38" s="39"/>
      <c r="DX38" s="39"/>
      <c r="DY38" s="40">
        <f t="shared" si="101"/>
        <v>0</v>
      </c>
      <c r="DZ38" s="38"/>
      <c r="EA38" s="39"/>
      <c r="EB38" s="39"/>
      <c r="EC38" s="39"/>
      <c r="ED38" s="40">
        <f t="shared" si="102"/>
        <v>0</v>
      </c>
      <c r="EE38" s="38"/>
      <c r="EF38" s="39"/>
      <c r="EG38" s="39"/>
      <c r="EH38" s="39"/>
      <c r="EI38" s="40">
        <f t="shared" si="103"/>
        <v>0</v>
      </c>
      <c r="EJ38" s="38"/>
      <c r="EK38" s="39"/>
      <c r="EL38" s="39"/>
      <c r="EM38" s="39"/>
      <c r="EN38" s="40">
        <f t="shared" si="104"/>
        <v>0</v>
      </c>
      <c r="EO38" s="38"/>
      <c r="EP38" s="39"/>
      <c r="EQ38" s="39"/>
      <c r="ER38" s="39"/>
      <c r="ES38" s="40">
        <f t="shared" si="105"/>
        <v>0</v>
      </c>
      <c r="ET38" s="38"/>
      <c r="EU38" s="39"/>
      <c r="EV38" s="39"/>
      <c r="EW38" s="39"/>
      <c r="EX38" s="40">
        <f t="shared" si="106"/>
        <v>0</v>
      </c>
      <c r="EY38" s="38"/>
      <c r="EZ38" s="39"/>
      <c r="FA38" s="39"/>
      <c r="FB38" s="39"/>
      <c r="FC38" s="40">
        <f t="shared" si="107"/>
        <v>0</v>
      </c>
      <c r="FD38" s="38"/>
      <c r="FE38" s="39"/>
      <c r="FF38" s="39"/>
      <c r="FG38" s="39"/>
      <c r="FH38" s="40">
        <f t="shared" si="108"/>
        <v>0</v>
      </c>
    </row>
    <row r="39" spans="1:164" x14ac:dyDescent="0.2">
      <c r="A39" s="17"/>
      <c r="B39" s="30">
        <v>36</v>
      </c>
      <c r="C39" s="31" t="s">
        <v>35</v>
      </c>
      <c r="D39" s="32" t="s">
        <v>68</v>
      </c>
      <c r="E39" s="33" t="s">
        <v>198</v>
      </c>
      <c r="F39" s="34">
        <f t="shared" si="39"/>
        <v>144</v>
      </c>
      <c r="G39" s="35">
        <f t="shared" si="75"/>
        <v>12</v>
      </c>
      <c r="H39" s="58">
        <f t="shared" si="76"/>
        <v>1728</v>
      </c>
      <c r="I39" s="36">
        <f t="shared" si="77"/>
        <v>0</v>
      </c>
      <c r="J39" s="37">
        <f t="shared" si="78"/>
        <v>178</v>
      </c>
      <c r="K39" s="37">
        <f t="shared" si="74"/>
        <v>25</v>
      </c>
      <c r="L39" s="43">
        <v>3</v>
      </c>
      <c r="M39" s="43"/>
      <c r="N39" s="44">
        <v>9</v>
      </c>
      <c r="O39" s="38">
        <v>158</v>
      </c>
      <c r="P39" s="39">
        <v>125</v>
      </c>
      <c r="Q39" s="39">
        <v>144</v>
      </c>
      <c r="R39" s="39">
        <v>121</v>
      </c>
      <c r="S39" s="40">
        <f t="shared" si="79"/>
        <v>548</v>
      </c>
      <c r="T39" s="38">
        <v>126</v>
      </c>
      <c r="U39" s="39">
        <v>147</v>
      </c>
      <c r="V39" s="39">
        <v>178</v>
      </c>
      <c r="W39" s="39">
        <v>144</v>
      </c>
      <c r="X39" s="40">
        <f t="shared" si="80"/>
        <v>595</v>
      </c>
      <c r="Y39" s="38">
        <v>144</v>
      </c>
      <c r="Z39" s="39">
        <v>126</v>
      </c>
      <c r="AA39" s="39">
        <v>143</v>
      </c>
      <c r="AB39" s="39">
        <v>172</v>
      </c>
      <c r="AC39" s="40">
        <f t="shared" si="81"/>
        <v>585</v>
      </c>
      <c r="AD39" s="38"/>
      <c r="AE39" s="39"/>
      <c r="AF39" s="39"/>
      <c r="AG39" s="39"/>
      <c r="AH39" s="40">
        <f t="shared" si="82"/>
        <v>0</v>
      </c>
      <c r="AI39" s="38"/>
      <c r="AJ39" s="39"/>
      <c r="AK39" s="39"/>
      <c r="AL39" s="39"/>
      <c r="AM39" s="40">
        <f t="shared" si="83"/>
        <v>0</v>
      </c>
      <c r="AN39" s="38"/>
      <c r="AO39" s="39"/>
      <c r="AP39" s="39"/>
      <c r="AQ39" s="39"/>
      <c r="AR39" s="40">
        <f t="shared" si="84"/>
        <v>0</v>
      </c>
      <c r="AS39" s="38"/>
      <c r="AT39" s="39"/>
      <c r="AU39" s="39"/>
      <c r="AV39" s="39"/>
      <c r="AW39" s="40">
        <f t="shared" si="85"/>
        <v>0</v>
      </c>
      <c r="AX39" s="38"/>
      <c r="AY39" s="39"/>
      <c r="AZ39" s="39"/>
      <c r="BA39" s="39"/>
      <c r="BB39" s="40">
        <f t="shared" si="86"/>
        <v>0</v>
      </c>
      <c r="BC39" s="38"/>
      <c r="BD39" s="39"/>
      <c r="BE39" s="39"/>
      <c r="BF39" s="39"/>
      <c r="BG39" s="40">
        <f t="shared" si="87"/>
        <v>0</v>
      </c>
      <c r="BH39" s="38"/>
      <c r="BI39" s="39"/>
      <c r="BJ39" s="39"/>
      <c r="BK39" s="39"/>
      <c r="BL39" s="40">
        <f t="shared" si="88"/>
        <v>0</v>
      </c>
      <c r="BM39" s="38"/>
      <c r="BN39" s="39"/>
      <c r="BO39" s="39"/>
      <c r="BP39" s="39"/>
      <c r="BQ39" s="40">
        <f t="shared" si="89"/>
        <v>0</v>
      </c>
      <c r="BR39" s="38"/>
      <c r="BS39" s="39"/>
      <c r="BT39" s="39"/>
      <c r="BU39" s="39"/>
      <c r="BV39" s="40">
        <f t="shared" si="90"/>
        <v>0</v>
      </c>
      <c r="BW39" s="38"/>
      <c r="BX39" s="39"/>
      <c r="BY39" s="39"/>
      <c r="BZ39" s="39"/>
      <c r="CA39" s="40">
        <f t="shared" si="91"/>
        <v>0</v>
      </c>
      <c r="CB39" s="38"/>
      <c r="CC39" s="39"/>
      <c r="CD39" s="39"/>
      <c r="CE39" s="39"/>
      <c r="CF39" s="40">
        <f t="shared" si="92"/>
        <v>0</v>
      </c>
      <c r="CG39" s="38"/>
      <c r="CH39" s="39"/>
      <c r="CI39" s="39"/>
      <c r="CJ39" s="39"/>
      <c r="CK39" s="40">
        <f t="shared" si="93"/>
        <v>0</v>
      </c>
      <c r="CL39" s="38"/>
      <c r="CM39" s="39"/>
      <c r="CN39" s="39"/>
      <c r="CO39" s="39"/>
      <c r="CP39" s="40">
        <f t="shared" si="94"/>
        <v>0</v>
      </c>
      <c r="CQ39" s="38"/>
      <c r="CR39" s="39"/>
      <c r="CS39" s="39"/>
      <c r="CT39" s="39"/>
      <c r="CU39" s="40">
        <f t="shared" si="95"/>
        <v>0</v>
      </c>
      <c r="CV39" s="38"/>
      <c r="CW39" s="39"/>
      <c r="CX39" s="39"/>
      <c r="CY39" s="39"/>
      <c r="CZ39" s="40">
        <f t="shared" si="96"/>
        <v>0</v>
      </c>
      <c r="DA39" s="38"/>
      <c r="DB39" s="39"/>
      <c r="DC39" s="39"/>
      <c r="DD39" s="39"/>
      <c r="DE39" s="40">
        <f t="shared" si="97"/>
        <v>0</v>
      </c>
      <c r="DF39" s="38"/>
      <c r="DG39" s="39"/>
      <c r="DH39" s="39"/>
      <c r="DI39" s="39"/>
      <c r="DJ39" s="40">
        <f t="shared" si="98"/>
        <v>0</v>
      </c>
      <c r="DK39" s="38"/>
      <c r="DL39" s="39"/>
      <c r="DM39" s="39"/>
      <c r="DN39" s="39"/>
      <c r="DO39" s="40">
        <f t="shared" si="99"/>
        <v>0</v>
      </c>
      <c r="DP39" s="38"/>
      <c r="DQ39" s="39"/>
      <c r="DR39" s="39"/>
      <c r="DS39" s="39"/>
      <c r="DT39" s="40">
        <f t="shared" si="100"/>
        <v>0</v>
      </c>
      <c r="DU39" s="38"/>
      <c r="DV39" s="39"/>
      <c r="DW39" s="39"/>
      <c r="DX39" s="39"/>
      <c r="DY39" s="40">
        <f t="shared" si="101"/>
        <v>0</v>
      </c>
      <c r="DZ39" s="38"/>
      <c r="EA39" s="39"/>
      <c r="EB39" s="39"/>
      <c r="EC39" s="39"/>
      <c r="ED39" s="40">
        <f t="shared" si="102"/>
        <v>0</v>
      </c>
      <c r="EE39" s="38"/>
      <c r="EF39" s="39"/>
      <c r="EG39" s="39"/>
      <c r="EH39" s="39"/>
      <c r="EI39" s="40">
        <f t="shared" si="103"/>
        <v>0</v>
      </c>
      <c r="EJ39" s="38"/>
      <c r="EK39" s="39"/>
      <c r="EL39" s="39"/>
      <c r="EM39" s="39"/>
      <c r="EN39" s="40">
        <f t="shared" si="104"/>
        <v>0</v>
      </c>
      <c r="EO39" s="38"/>
      <c r="EP39" s="39"/>
      <c r="EQ39" s="39"/>
      <c r="ER39" s="39"/>
      <c r="ES39" s="40">
        <f t="shared" si="105"/>
        <v>0</v>
      </c>
      <c r="ET39" s="38"/>
      <c r="EU39" s="39"/>
      <c r="EV39" s="39"/>
      <c r="EW39" s="39"/>
      <c r="EX39" s="40">
        <f t="shared" si="106"/>
        <v>0</v>
      </c>
      <c r="EY39" s="38"/>
      <c r="EZ39" s="39"/>
      <c r="FA39" s="39"/>
      <c r="FB39" s="39"/>
      <c r="FC39" s="40">
        <f t="shared" si="107"/>
        <v>0</v>
      </c>
      <c r="FD39" s="38"/>
      <c r="FE39" s="39"/>
      <c r="FF39" s="39"/>
      <c r="FG39" s="39"/>
      <c r="FH39" s="40">
        <f t="shared" si="108"/>
        <v>0</v>
      </c>
    </row>
    <row r="40" spans="1:164" x14ac:dyDescent="0.2">
      <c r="A40" s="17"/>
      <c r="B40" s="30">
        <v>37</v>
      </c>
      <c r="C40" s="31" t="s">
        <v>35</v>
      </c>
      <c r="D40" s="32" t="s">
        <v>67</v>
      </c>
      <c r="E40" s="33" t="s">
        <v>16</v>
      </c>
      <c r="F40" s="34">
        <f t="shared" si="39"/>
        <v>140.9375</v>
      </c>
      <c r="G40" s="35">
        <f t="shared" si="75"/>
        <v>16</v>
      </c>
      <c r="H40" s="58">
        <f t="shared" si="76"/>
        <v>2255</v>
      </c>
      <c r="I40" s="36">
        <f t="shared" si="77"/>
        <v>1</v>
      </c>
      <c r="J40" s="37">
        <f t="shared" si="78"/>
        <v>215</v>
      </c>
      <c r="K40" s="37">
        <f t="shared" si="74"/>
        <v>43.75</v>
      </c>
      <c r="L40" s="43">
        <v>7</v>
      </c>
      <c r="M40" s="43"/>
      <c r="N40" s="44">
        <v>9</v>
      </c>
      <c r="O40" s="38">
        <v>143</v>
      </c>
      <c r="P40" s="39">
        <v>113</v>
      </c>
      <c r="Q40" s="39">
        <v>154</v>
      </c>
      <c r="R40" s="39">
        <v>104</v>
      </c>
      <c r="S40" s="40">
        <f t="shared" si="79"/>
        <v>514</v>
      </c>
      <c r="T40" s="38">
        <v>131</v>
      </c>
      <c r="U40" s="39">
        <v>177</v>
      </c>
      <c r="V40" s="39">
        <v>156</v>
      </c>
      <c r="W40" s="39">
        <v>119</v>
      </c>
      <c r="X40" s="40">
        <f t="shared" si="80"/>
        <v>583</v>
      </c>
      <c r="Y40" s="38">
        <v>215</v>
      </c>
      <c r="Z40" s="39">
        <v>111</v>
      </c>
      <c r="AA40" s="39">
        <v>135</v>
      </c>
      <c r="AB40" s="39">
        <v>150</v>
      </c>
      <c r="AC40" s="40">
        <f t="shared" si="81"/>
        <v>611</v>
      </c>
      <c r="AD40" s="38">
        <v>133</v>
      </c>
      <c r="AE40" s="39">
        <v>124</v>
      </c>
      <c r="AF40" s="39">
        <v>174</v>
      </c>
      <c r="AG40" s="39">
        <v>115</v>
      </c>
      <c r="AH40" s="40">
        <f t="shared" si="82"/>
        <v>546</v>
      </c>
      <c r="AI40" s="38"/>
      <c r="AJ40" s="39"/>
      <c r="AK40" s="39"/>
      <c r="AL40" s="39"/>
      <c r="AM40" s="40">
        <f t="shared" si="83"/>
        <v>0</v>
      </c>
      <c r="AN40" s="38"/>
      <c r="AO40" s="39"/>
      <c r="AP40" s="39"/>
      <c r="AQ40" s="39"/>
      <c r="AR40" s="40">
        <f t="shared" si="84"/>
        <v>0</v>
      </c>
      <c r="AS40" s="38"/>
      <c r="AT40" s="39"/>
      <c r="AU40" s="39"/>
      <c r="AV40" s="39"/>
      <c r="AW40" s="40">
        <f t="shared" si="85"/>
        <v>0</v>
      </c>
      <c r="AX40" s="38"/>
      <c r="AY40" s="39"/>
      <c r="AZ40" s="39"/>
      <c r="BA40" s="39"/>
      <c r="BB40" s="40">
        <f t="shared" si="86"/>
        <v>0</v>
      </c>
      <c r="BC40" s="38"/>
      <c r="BD40" s="39"/>
      <c r="BE40" s="39"/>
      <c r="BF40" s="39"/>
      <c r="BG40" s="40">
        <f t="shared" si="87"/>
        <v>0</v>
      </c>
      <c r="BH40" s="38"/>
      <c r="BI40" s="39"/>
      <c r="BJ40" s="39"/>
      <c r="BK40" s="39"/>
      <c r="BL40" s="40">
        <f t="shared" si="88"/>
        <v>0</v>
      </c>
      <c r="BM40" s="38"/>
      <c r="BN40" s="39"/>
      <c r="BO40" s="39"/>
      <c r="BP40" s="39"/>
      <c r="BQ40" s="40">
        <f t="shared" si="89"/>
        <v>0</v>
      </c>
      <c r="BR40" s="38"/>
      <c r="BS40" s="39"/>
      <c r="BT40" s="39"/>
      <c r="BU40" s="39"/>
      <c r="BV40" s="40">
        <f t="shared" si="90"/>
        <v>0</v>
      </c>
      <c r="BW40" s="38"/>
      <c r="BX40" s="39"/>
      <c r="BY40" s="39"/>
      <c r="BZ40" s="39"/>
      <c r="CA40" s="40">
        <f t="shared" si="91"/>
        <v>0</v>
      </c>
      <c r="CB40" s="38"/>
      <c r="CC40" s="39"/>
      <c r="CD40" s="39"/>
      <c r="CE40" s="39"/>
      <c r="CF40" s="40">
        <f t="shared" si="92"/>
        <v>0</v>
      </c>
      <c r="CG40" s="38"/>
      <c r="CH40" s="39"/>
      <c r="CI40" s="39"/>
      <c r="CJ40" s="39"/>
      <c r="CK40" s="40">
        <f t="shared" si="93"/>
        <v>0</v>
      </c>
      <c r="CL40" s="38"/>
      <c r="CM40" s="39"/>
      <c r="CN40" s="39"/>
      <c r="CO40" s="39"/>
      <c r="CP40" s="40">
        <f t="shared" si="94"/>
        <v>0</v>
      </c>
      <c r="CQ40" s="38"/>
      <c r="CR40" s="39"/>
      <c r="CS40" s="39"/>
      <c r="CT40" s="39"/>
      <c r="CU40" s="40">
        <f t="shared" si="95"/>
        <v>0</v>
      </c>
      <c r="CV40" s="38"/>
      <c r="CW40" s="39"/>
      <c r="CX40" s="39"/>
      <c r="CY40" s="39"/>
      <c r="CZ40" s="40">
        <f t="shared" si="96"/>
        <v>0</v>
      </c>
      <c r="DA40" s="38"/>
      <c r="DB40" s="39"/>
      <c r="DC40" s="39"/>
      <c r="DD40" s="39"/>
      <c r="DE40" s="40">
        <f t="shared" si="97"/>
        <v>0</v>
      </c>
      <c r="DF40" s="38"/>
      <c r="DG40" s="39"/>
      <c r="DH40" s="39"/>
      <c r="DI40" s="39"/>
      <c r="DJ40" s="40">
        <f t="shared" si="98"/>
        <v>0</v>
      </c>
      <c r="DK40" s="38"/>
      <c r="DL40" s="39"/>
      <c r="DM40" s="39"/>
      <c r="DN40" s="39"/>
      <c r="DO40" s="40">
        <f t="shared" si="99"/>
        <v>0</v>
      </c>
      <c r="DP40" s="38"/>
      <c r="DQ40" s="39"/>
      <c r="DR40" s="39"/>
      <c r="DS40" s="39"/>
      <c r="DT40" s="40">
        <f t="shared" si="100"/>
        <v>0</v>
      </c>
      <c r="DU40" s="38"/>
      <c r="DV40" s="39"/>
      <c r="DW40" s="39"/>
      <c r="DX40" s="39"/>
      <c r="DY40" s="40">
        <f t="shared" si="101"/>
        <v>0</v>
      </c>
      <c r="DZ40" s="38"/>
      <c r="EA40" s="39"/>
      <c r="EB40" s="39"/>
      <c r="EC40" s="39"/>
      <c r="ED40" s="40">
        <f t="shared" si="102"/>
        <v>0</v>
      </c>
      <c r="EE40" s="38"/>
      <c r="EF40" s="39"/>
      <c r="EG40" s="39"/>
      <c r="EH40" s="39"/>
      <c r="EI40" s="40">
        <f t="shared" si="103"/>
        <v>0</v>
      </c>
      <c r="EJ40" s="38"/>
      <c r="EK40" s="39"/>
      <c r="EL40" s="39"/>
      <c r="EM40" s="39"/>
      <c r="EN40" s="40">
        <f t="shared" si="104"/>
        <v>0</v>
      </c>
      <c r="EO40" s="38"/>
      <c r="EP40" s="39"/>
      <c r="EQ40" s="39"/>
      <c r="ER40" s="39"/>
      <c r="ES40" s="40">
        <f t="shared" si="105"/>
        <v>0</v>
      </c>
      <c r="ET40" s="38"/>
      <c r="EU40" s="39"/>
      <c r="EV40" s="39"/>
      <c r="EW40" s="39"/>
      <c r="EX40" s="40">
        <f t="shared" si="106"/>
        <v>0</v>
      </c>
      <c r="EY40" s="38"/>
      <c r="EZ40" s="39"/>
      <c r="FA40" s="39"/>
      <c r="FB40" s="39"/>
      <c r="FC40" s="40">
        <f t="shared" si="107"/>
        <v>0</v>
      </c>
      <c r="FD40" s="38"/>
      <c r="FE40" s="39"/>
      <c r="FF40" s="39"/>
      <c r="FG40" s="39"/>
      <c r="FH40" s="40">
        <f t="shared" si="108"/>
        <v>0</v>
      </c>
    </row>
    <row r="41" spans="1:164" x14ac:dyDescent="0.2">
      <c r="A41" s="17"/>
      <c r="B41" s="30">
        <v>38</v>
      </c>
      <c r="C41" s="31" t="s">
        <v>41</v>
      </c>
      <c r="D41" s="32" t="s">
        <v>77</v>
      </c>
      <c r="E41" s="33" t="s">
        <v>101</v>
      </c>
      <c r="F41" s="34">
        <f t="shared" si="39"/>
        <v>138.375</v>
      </c>
      <c r="G41" s="35">
        <f t="shared" si="75"/>
        <v>16</v>
      </c>
      <c r="H41" s="58">
        <f t="shared" si="76"/>
        <v>2214</v>
      </c>
      <c r="I41" s="36">
        <f t="shared" si="77"/>
        <v>0</v>
      </c>
      <c r="J41" s="37">
        <f t="shared" si="78"/>
        <v>191</v>
      </c>
      <c r="K41" s="37">
        <f t="shared" si="74"/>
        <v>50</v>
      </c>
      <c r="L41" s="43">
        <v>8</v>
      </c>
      <c r="M41" s="43"/>
      <c r="N41" s="44">
        <v>8</v>
      </c>
      <c r="O41" s="38">
        <v>191</v>
      </c>
      <c r="P41" s="39">
        <v>141</v>
      </c>
      <c r="Q41" s="39">
        <v>121</v>
      </c>
      <c r="R41" s="39">
        <v>163</v>
      </c>
      <c r="S41" s="40">
        <f t="shared" si="79"/>
        <v>616</v>
      </c>
      <c r="T41" s="38">
        <v>142</v>
      </c>
      <c r="U41" s="39">
        <v>132</v>
      </c>
      <c r="V41" s="39">
        <v>129</v>
      </c>
      <c r="W41" s="39">
        <v>160</v>
      </c>
      <c r="X41" s="40">
        <f t="shared" si="80"/>
        <v>563</v>
      </c>
      <c r="Y41" s="38"/>
      <c r="Z41" s="39"/>
      <c r="AA41" s="39"/>
      <c r="AB41" s="39"/>
      <c r="AC41" s="40">
        <f t="shared" si="81"/>
        <v>0</v>
      </c>
      <c r="AD41" s="38">
        <v>157</v>
      </c>
      <c r="AE41" s="39">
        <v>107</v>
      </c>
      <c r="AF41" s="39">
        <v>139</v>
      </c>
      <c r="AG41" s="39">
        <v>129</v>
      </c>
      <c r="AH41" s="40">
        <f t="shared" si="82"/>
        <v>532</v>
      </c>
      <c r="AI41" s="38"/>
      <c r="AJ41" s="39"/>
      <c r="AK41" s="39"/>
      <c r="AL41" s="39"/>
      <c r="AM41" s="40">
        <f t="shared" si="83"/>
        <v>0</v>
      </c>
      <c r="AN41" s="38"/>
      <c r="AO41" s="39"/>
      <c r="AP41" s="39"/>
      <c r="AQ41" s="39"/>
      <c r="AR41" s="40">
        <f t="shared" si="84"/>
        <v>0</v>
      </c>
      <c r="AS41" s="38"/>
      <c r="AT41" s="39"/>
      <c r="AU41" s="39"/>
      <c r="AV41" s="39"/>
      <c r="AW41" s="40">
        <f t="shared" si="85"/>
        <v>0</v>
      </c>
      <c r="AX41" s="38"/>
      <c r="AY41" s="39"/>
      <c r="AZ41" s="39"/>
      <c r="BA41" s="39"/>
      <c r="BB41" s="40">
        <f t="shared" si="86"/>
        <v>0</v>
      </c>
      <c r="BC41" s="38">
        <v>139</v>
      </c>
      <c r="BD41" s="39">
        <v>151</v>
      </c>
      <c r="BE41" s="39">
        <v>94</v>
      </c>
      <c r="BF41" s="39">
        <v>119</v>
      </c>
      <c r="BG41" s="40">
        <f t="shared" si="87"/>
        <v>503</v>
      </c>
      <c r="BH41" s="38"/>
      <c r="BI41" s="39"/>
      <c r="BJ41" s="39"/>
      <c r="BK41" s="39"/>
      <c r="BL41" s="40">
        <f t="shared" si="88"/>
        <v>0</v>
      </c>
      <c r="BM41" s="38"/>
      <c r="BN41" s="39"/>
      <c r="BO41" s="39"/>
      <c r="BP41" s="39"/>
      <c r="BQ41" s="40">
        <f t="shared" si="89"/>
        <v>0</v>
      </c>
      <c r="BR41" s="38"/>
      <c r="BS41" s="39"/>
      <c r="BT41" s="39"/>
      <c r="BU41" s="39"/>
      <c r="BV41" s="40">
        <f t="shared" si="90"/>
        <v>0</v>
      </c>
      <c r="BW41" s="38"/>
      <c r="BX41" s="39"/>
      <c r="BY41" s="39"/>
      <c r="BZ41" s="39"/>
      <c r="CA41" s="40">
        <f t="shared" si="91"/>
        <v>0</v>
      </c>
      <c r="CB41" s="38"/>
      <c r="CC41" s="39"/>
      <c r="CD41" s="39"/>
      <c r="CE41" s="39"/>
      <c r="CF41" s="40">
        <f t="shared" si="92"/>
        <v>0</v>
      </c>
      <c r="CG41" s="38"/>
      <c r="CH41" s="39"/>
      <c r="CI41" s="39"/>
      <c r="CJ41" s="39"/>
      <c r="CK41" s="40">
        <f t="shared" si="93"/>
        <v>0</v>
      </c>
      <c r="CL41" s="38"/>
      <c r="CM41" s="39"/>
      <c r="CN41" s="39"/>
      <c r="CO41" s="39"/>
      <c r="CP41" s="40">
        <f t="shared" si="94"/>
        <v>0</v>
      </c>
      <c r="CQ41" s="38"/>
      <c r="CR41" s="39"/>
      <c r="CS41" s="39"/>
      <c r="CT41" s="39"/>
      <c r="CU41" s="40">
        <f t="shared" si="95"/>
        <v>0</v>
      </c>
      <c r="CV41" s="38"/>
      <c r="CW41" s="39"/>
      <c r="CX41" s="39"/>
      <c r="CY41" s="39"/>
      <c r="CZ41" s="40">
        <f t="shared" si="96"/>
        <v>0</v>
      </c>
      <c r="DA41" s="38"/>
      <c r="DB41" s="39"/>
      <c r="DC41" s="39"/>
      <c r="DD41" s="39"/>
      <c r="DE41" s="40">
        <f t="shared" si="97"/>
        <v>0</v>
      </c>
      <c r="DF41" s="38"/>
      <c r="DG41" s="39"/>
      <c r="DH41" s="39"/>
      <c r="DI41" s="39"/>
      <c r="DJ41" s="40">
        <f t="shared" si="98"/>
        <v>0</v>
      </c>
      <c r="DK41" s="38"/>
      <c r="DL41" s="39"/>
      <c r="DM41" s="39"/>
      <c r="DN41" s="39"/>
      <c r="DO41" s="40">
        <f t="shared" si="99"/>
        <v>0</v>
      </c>
      <c r="DP41" s="38"/>
      <c r="DQ41" s="39"/>
      <c r="DR41" s="39"/>
      <c r="DS41" s="39"/>
      <c r="DT41" s="40">
        <f t="shared" si="100"/>
        <v>0</v>
      </c>
      <c r="DU41" s="38"/>
      <c r="DV41" s="39"/>
      <c r="DW41" s="39"/>
      <c r="DX41" s="39"/>
      <c r="DY41" s="40">
        <f t="shared" si="101"/>
        <v>0</v>
      </c>
      <c r="DZ41" s="38"/>
      <c r="EA41" s="39"/>
      <c r="EB41" s="39"/>
      <c r="EC41" s="39"/>
      <c r="ED41" s="40">
        <f t="shared" si="102"/>
        <v>0</v>
      </c>
      <c r="EE41" s="38"/>
      <c r="EF41" s="39"/>
      <c r="EG41" s="39"/>
      <c r="EH41" s="39"/>
      <c r="EI41" s="40">
        <f t="shared" si="103"/>
        <v>0</v>
      </c>
      <c r="EJ41" s="38"/>
      <c r="EK41" s="39"/>
      <c r="EL41" s="39"/>
      <c r="EM41" s="39"/>
      <c r="EN41" s="40">
        <f t="shared" si="104"/>
        <v>0</v>
      </c>
      <c r="EO41" s="38"/>
      <c r="EP41" s="39"/>
      <c r="EQ41" s="39"/>
      <c r="ER41" s="39"/>
      <c r="ES41" s="40">
        <f t="shared" si="105"/>
        <v>0</v>
      </c>
      <c r="ET41" s="38"/>
      <c r="EU41" s="39"/>
      <c r="EV41" s="39"/>
      <c r="EW41" s="39"/>
      <c r="EX41" s="40">
        <f t="shared" si="106"/>
        <v>0</v>
      </c>
      <c r="EY41" s="38"/>
      <c r="EZ41" s="39"/>
      <c r="FA41" s="39"/>
      <c r="FB41" s="39"/>
      <c r="FC41" s="40">
        <f t="shared" si="107"/>
        <v>0</v>
      </c>
      <c r="FD41" s="38"/>
      <c r="FE41" s="39"/>
      <c r="FF41" s="39"/>
      <c r="FG41" s="39"/>
      <c r="FH41" s="40">
        <f t="shared" si="108"/>
        <v>0</v>
      </c>
    </row>
    <row r="42" spans="1:164" x14ac:dyDescent="0.2">
      <c r="A42" s="17"/>
      <c r="B42" s="30">
        <v>39</v>
      </c>
      <c r="C42" s="31" t="s">
        <v>35</v>
      </c>
      <c r="D42" s="32" t="s">
        <v>63</v>
      </c>
      <c r="E42" s="33" t="s">
        <v>17</v>
      </c>
      <c r="F42" s="34">
        <f t="shared" si="39"/>
        <v>137.33333333333334</v>
      </c>
      <c r="G42" s="35">
        <f t="shared" si="75"/>
        <v>12</v>
      </c>
      <c r="H42" s="58">
        <f t="shared" si="76"/>
        <v>1648</v>
      </c>
      <c r="I42" s="36">
        <f t="shared" si="77"/>
        <v>1</v>
      </c>
      <c r="J42" s="37">
        <f t="shared" si="78"/>
        <v>213</v>
      </c>
      <c r="K42" s="37">
        <f t="shared" ref="K42:K73" si="109">IFERROR(SUM(L42/G42)*100,"")</f>
        <v>16.666666666666664</v>
      </c>
      <c r="L42" s="43">
        <v>2</v>
      </c>
      <c r="M42" s="43">
        <v>1</v>
      </c>
      <c r="N42" s="44">
        <v>9</v>
      </c>
      <c r="O42" s="38">
        <v>135</v>
      </c>
      <c r="P42" s="39">
        <v>140</v>
      </c>
      <c r="Q42" s="39">
        <v>136</v>
      </c>
      <c r="R42" s="39">
        <v>169</v>
      </c>
      <c r="S42" s="40">
        <f t="shared" si="79"/>
        <v>580</v>
      </c>
      <c r="T42" s="38">
        <v>106</v>
      </c>
      <c r="U42" s="39">
        <v>135</v>
      </c>
      <c r="V42" s="39"/>
      <c r="W42" s="39"/>
      <c r="X42" s="40">
        <f t="shared" si="80"/>
        <v>241</v>
      </c>
      <c r="Y42" s="38">
        <v>116</v>
      </c>
      <c r="Z42" s="39">
        <v>121</v>
      </c>
      <c r="AA42" s="39">
        <v>137</v>
      </c>
      <c r="AB42" s="39">
        <v>133</v>
      </c>
      <c r="AC42" s="40">
        <f t="shared" si="81"/>
        <v>507</v>
      </c>
      <c r="AD42" s="38"/>
      <c r="AE42" s="39"/>
      <c r="AF42" s="39"/>
      <c r="AG42" s="39"/>
      <c r="AH42" s="40">
        <f t="shared" si="82"/>
        <v>0</v>
      </c>
      <c r="AI42" s="38"/>
      <c r="AJ42" s="39"/>
      <c r="AK42" s="39"/>
      <c r="AL42" s="39"/>
      <c r="AM42" s="40">
        <f t="shared" si="83"/>
        <v>0</v>
      </c>
      <c r="AN42" s="38"/>
      <c r="AO42" s="39"/>
      <c r="AP42" s="39"/>
      <c r="AQ42" s="39"/>
      <c r="AR42" s="40">
        <f t="shared" si="84"/>
        <v>0</v>
      </c>
      <c r="AS42" s="38"/>
      <c r="AT42" s="39"/>
      <c r="AU42" s="39"/>
      <c r="AV42" s="39"/>
      <c r="AW42" s="40">
        <f t="shared" si="85"/>
        <v>0</v>
      </c>
      <c r="AX42" s="38"/>
      <c r="AY42" s="39"/>
      <c r="AZ42" s="39"/>
      <c r="BA42" s="39"/>
      <c r="BB42" s="40">
        <f t="shared" si="86"/>
        <v>0</v>
      </c>
      <c r="BC42" s="38"/>
      <c r="BD42" s="39"/>
      <c r="BE42" s="39"/>
      <c r="BF42" s="39"/>
      <c r="BG42" s="40">
        <f t="shared" si="87"/>
        <v>0</v>
      </c>
      <c r="BH42" s="38"/>
      <c r="BI42" s="39"/>
      <c r="BJ42" s="39"/>
      <c r="BK42" s="39"/>
      <c r="BL42" s="40">
        <f t="shared" si="88"/>
        <v>0</v>
      </c>
      <c r="BM42" s="38"/>
      <c r="BN42" s="39"/>
      <c r="BO42" s="39"/>
      <c r="BP42" s="39"/>
      <c r="BQ42" s="40">
        <f t="shared" si="89"/>
        <v>0</v>
      </c>
      <c r="BR42" s="38"/>
      <c r="BS42" s="39"/>
      <c r="BT42" s="39"/>
      <c r="BU42" s="39"/>
      <c r="BV42" s="40">
        <f t="shared" si="90"/>
        <v>0</v>
      </c>
      <c r="BW42" s="38"/>
      <c r="BX42" s="39"/>
      <c r="BY42" s="39"/>
      <c r="BZ42" s="39"/>
      <c r="CA42" s="40">
        <f t="shared" si="91"/>
        <v>0</v>
      </c>
      <c r="CB42" s="38">
        <v>106</v>
      </c>
      <c r="CC42" s="39">
        <v>213</v>
      </c>
      <c r="CD42" s="39"/>
      <c r="CE42" s="39"/>
      <c r="CF42" s="40">
        <f t="shared" si="92"/>
        <v>319</v>
      </c>
      <c r="CG42" s="38"/>
      <c r="CH42" s="39"/>
      <c r="CI42" s="39"/>
      <c r="CJ42" s="39"/>
      <c r="CK42" s="40">
        <f t="shared" si="93"/>
        <v>0</v>
      </c>
      <c r="CL42" s="38"/>
      <c r="CM42" s="39"/>
      <c r="CN42" s="39"/>
      <c r="CO42" s="39"/>
      <c r="CP42" s="40">
        <f t="shared" si="94"/>
        <v>0</v>
      </c>
      <c r="CQ42" s="38"/>
      <c r="CR42" s="39"/>
      <c r="CS42" s="39"/>
      <c r="CT42" s="39"/>
      <c r="CU42" s="40">
        <f t="shared" si="95"/>
        <v>0</v>
      </c>
      <c r="CV42" s="38"/>
      <c r="CW42" s="39"/>
      <c r="CX42" s="39"/>
      <c r="CY42" s="39"/>
      <c r="CZ42" s="40">
        <f t="shared" si="96"/>
        <v>0</v>
      </c>
      <c r="DA42" s="38"/>
      <c r="DB42" s="39"/>
      <c r="DC42" s="39"/>
      <c r="DD42" s="39"/>
      <c r="DE42" s="40">
        <f t="shared" si="97"/>
        <v>0</v>
      </c>
      <c r="DF42" s="38"/>
      <c r="DG42" s="39"/>
      <c r="DH42" s="39"/>
      <c r="DI42" s="39"/>
      <c r="DJ42" s="40">
        <f t="shared" si="98"/>
        <v>0</v>
      </c>
      <c r="DK42" s="38"/>
      <c r="DL42" s="39"/>
      <c r="DM42" s="39"/>
      <c r="DN42" s="39"/>
      <c r="DO42" s="40">
        <f t="shared" si="99"/>
        <v>0</v>
      </c>
      <c r="DP42" s="38"/>
      <c r="DQ42" s="39"/>
      <c r="DR42" s="39"/>
      <c r="DS42" s="39"/>
      <c r="DT42" s="40">
        <f t="shared" si="100"/>
        <v>0</v>
      </c>
      <c r="DU42" s="38"/>
      <c r="DV42" s="39"/>
      <c r="DW42" s="39"/>
      <c r="DX42" s="39"/>
      <c r="DY42" s="40">
        <f t="shared" si="101"/>
        <v>0</v>
      </c>
      <c r="DZ42" s="38"/>
      <c r="EA42" s="39"/>
      <c r="EB42" s="39"/>
      <c r="EC42" s="39"/>
      <c r="ED42" s="40">
        <f t="shared" si="102"/>
        <v>0</v>
      </c>
      <c r="EE42" s="38"/>
      <c r="EF42" s="39"/>
      <c r="EG42" s="39"/>
      <c r="EH42" s="39"/>
      <c r="EI42" s="40">
        <f t="shared" si="103"/>
        <v>0</v>
      </c>
      <c r="EJ42" s="38"/>
      <c r="EK42" s="39"/>
      <c r="EL42" s="39"/>
      <c r="EM42" s="39"/>
      <c r="EN42" s="40">
        <f t="shared" si="104"/>
        <v>0</v>
      </c>
      <c r="EO42" s="38"/>
      <c r="EP42" s="39"/>
      <c r="EQ42" s="39"/>
      <c r="ER42" s="39"/>
      <c r="ES42" s="40">
        <f t="shared" si="105"/>
        <v>0</v>
      </c>
      <c r="ET42" s="38"/>
      <c r="EU42" s="39"/>
      <c r="EV42" s="39"/>
      <c r="EW42" s="39"/>
      <c r="EX42" s="40">
        <f t="shared" si="106"/>
        <v>0</v>
      </c>
      <c r="EY42" s="38"/>
      <c r="EZ42" s="39"/>
      <c r="FA42" s="39"/>
      <c r="FB42" s="39"/>
      <c r="FC42" s="40">
        <f t="shared" si="107"/>
        <v>0</v>
      </c>
      <c r="FD42" s="38"/>
      <c r="FE42" s="39"/>
      <c r="FF42" s="39"/>
      <c r="FG42" s="39"/>
      <c r="FH42" s="40">
        <f t="shared" si="108"/>
        <v>0</v>
      </c>
    </row>
    <row r="43" spans="1:164" x14ac:dyDescent="0.2">
      <c r="A43" s="17"/>
      <c r="B43" s="30">
        <v>40</v>
      </c>
      <c r="C43" s="31" t="s">
        <v>35</v>
      </c>
      <c r="D43" s="32" t="s">
        <v>90</v>
      </c>
      <c r="E43" s="33" t="s">
        <v>0</v>
      </c>
      <c r="F43" s="34">
        <f t="shared" si="39"/>
        <v>136.95833333333334</v>
      </c>
      <c r="G43" s="35">
        <f t="shared" si="75"/>
        <v>24</v>
      </c>
      <c r="H43" s="58">
        <f t="shared" si="76"/>
        <v>3287</v>
      </c>
      <c r="I43" s="36">
        <f t="shared" si="77"/>
        <v>0</v>
      </c>
      <c r="J43" s="37">
        <f t="shared" si="78"/>
        <v>186</v>
      </c>
      <c r="K43" s="37">
        <f t="shared" si="109"/>
        <v>41.666666666666671</v>
      </c>
      <c r="L43" s="43">
        <v>10</v>
      </c>
      <c r="M43" s="43"/>
      <c r="N43" s="44">
        <v>14</v>
      </c>
      <c r="O43" s="38">
        <v>112</v>
      </c>
      <c r="P43" s="39">
        <v>136</v>
      </c>
      <c r="Q43" s="39">
        <v>120</v>
      </c>
      <c r="R43" s="39">
        <v>101</v>
      </c>
      <c r="S43" s="40">
        <f t="shared" si="79"/>
        <v>469</v>
      </c>
      <c r="T43" s="38">
        <v>99</v>
      </c>
      <c r="U43" s="39">
        <v>130</v>
      </c>
      <c r="V43" s="39">
        <v>167</v>
      </c>
      <c r="W43" s="39">
        <v>122</v>
      </c>
      <c r="X43" s="40">
        <f t="shared" si="80"/>
        <v>518</v>
      </c>
      <c r="Y43" s="38">
        <v>157</v>
      </c>
      <c r="Z43" s="39">
        <v>169</v>
      </c>
      <c r="AA43" s="39">
        <v>154</v>
      </c>
      <c r="AB43" s="39">
        <v>138</v>
      </c>
      <c r="AC43" s="40">
        <f t="shared" si="81"/>
        <v>618</v>
      </c>
      <c r="AD43" s="38">
        <v>128</v>
      </c>
      <c r="AE43" s="39">
        <v>119</v>
      </c>
      <c r="AF43" s="39">
        <v>143</v>
      </c>
      <c r="AG43" s="39">
        <v>141</v>
      </c>
      <c r="AH43" s="40">
        <f t="shared" si="82"/>
        <v>531</v>
      </c>
      <c r="AI43" s="38">
        <v>144</v>
      </c>
      <c r="AJ43" s="39">
        <v>151</v>
      </c>
      <c r="AK43" s="39">
        <v>175</v>
      </c>
      <c r="AL43" s="39">
        <v>122</v>
      </c>
      <c r="AM43" s="40">
        <f t="shared" si="83"/>
        <v>592</v>
      </c>
      <c r="AN43" s="38">
        <v>186</v>
      </c>
      <c r="AO43" s="39">
        <v>129</v>
      </c>
      <c r="AP43" s="39">
        <v>138</v>
      </c>
      <c r="AQ43" s="39">
        <v>106</v>
      </c>
      <c r="AR43" s="40">
        <f t="shared" si="84"/>
        <v>559</v>
      </c>
      <c r="AS43" s="38"/>
      <c r="AT43" s="39"/>
      <c r="AU43" s="39"/>
      <c r="AV43" s="39"/>
      <c r="AW43" s="40">
        <f t="shared" si="85"/>
        <v>0</v>
      </c>
      <c r="AX43" s="38"/>
      <c r="AY43" s="39"/>
      <c r="AZ43" s="39"/>
      <c r="BA43" s="39"/>
      <c r="BB43" s="40">
        <f t="shared" si="86"/>
        <v>0</v>
      </c>
      <c r="BC43" s="38"/>
      <c r="BD43" s="39"/>
      <c r="BE43" s="39"/>
      <c r="BF43" s="39"/>
      <c r="BG43" s="40">
        <f t="shared" si="87"/>
        <v>0</v>
      </c>
      <c r="BH43" s="38"/>
      <c r="BI43" s="39"/>
      <c r="BJ43" s="39"/>
      <c r="BK43" s="39"/>
      <c r="BL43" s="40">
        <f t="shared" si="88"/>
        <v>0</v>
      </c>
      <c r="BM43" s="38"/>
      <c r="BN43" s="39"/>
      <c r="BO43" s="39"/>
      <c r="BP43" s="39"/>
      <c r="BQ43" s="40">
        <f t="shared" si="89"/>
        <v>0</v>
      </c>
      <c r="BR43" s="38"/>
      <c r="BS43" s="39"/>
      <c r="BT43" s="39"/>
      <c r="BU43" s="39"/>
      <c r="BV43" s="40">
        <f t="shared" si="90"/>
        <v>0</v>
      </c>
      <c r="BW43" s="38"/>
      <c r="BX43" s="39"/>
      <c r="BY43" s="39"/>
      <c r="BZ43" s="39"/>
      <c r="CA43" s="40">
        <f t="shared" si="91"/>
        <v>0</v>
      </c>
      <c r="CB43" s="38"/>
      <c r="CC43" s="39"/>
      <c r="CD43" s="39"/>
      <c r="CE43" s="39"/>
      <c r="CF43" s="40">
        <f t="shared" si="92"/>
        <v>0</v>
      </c>
      <c r="CG43" s="38"/>
      <c r="CH43" s="39"/>
      <c r="CI43" s="39"/>
      <c r="CJ43" s="39"/>
      <c r="CK43" s="40">
        <f t="shared" si="93"/>
        <v>0</v>
      </c>
      <c r="CL43" s="38"/>
      <c r="CM43" s="39"/>
      <c r="CN43" s="39"/>
      <c r="CO43" s="39"/>
      <c r="CP43" s="40">
        <f t="shared" si="94"/>
        <v>0</v>
      </c>
      <c r="CQ43" s="38"/>
      <c r="CR43" s="39"/>
      <c r="CS43" s="39"/>
      <c r="CT43" s="39"/>
      <c r="CU43" s="40">
        <f t="shared" si="95"/>
        <v>0</v>
      </c>
      <c r="CV43" s="38"/>
      <c r="CW43" s="39"/>
      <c r="CX43" s="39"/>
      <c r="CY43" s="39"/>
      <c r="CZ43" s="40">
        <f t="shared" si="96"/>
        <v>0</v>
      </c>
      <c r="DA43" s="38"/>
      <c r="DB43" s="39"/>
      <c r="DC43" s="39"/>
      <c r="DD43" s="39"/>
      <c r="DE43" s="40">
        <f t="shared" si="97"/>
        <v>0</v>
      </c>
      <c r="DF43" s="38"/>
      <c r="DG43" s="39"/>
      <c r="DH43" s="39"/>
      <c r="DI43" s="39"/>
      <c r="DJ43" s="40">
        <f t="shared" si="98"/>
        <v>0</v>
      </c>
      <c r="DK43" s="38"/>
      <c r="DL43" s="39"/>
      <c r="DM43" s="39"/>
      <c r="DN43" s="39"/>
      <c r="DO43" s="40">
        <f t="shared" si="99"/>
        <v>0</v>
      </c>
      <c r="DP43" s="38"/>
      <c r="DQ43" s="39"/>
      <c r="DR43" s="39"/>
      <c r="DS43" s="39"/>
      <c r="DT43" s="40">
        <f t="shared" si="100"/>
        <v>0</v>
      </c>
      <c r="DU43" s="38"/>
      <c r="DV43" s="39"/>
      <c r="DW43" s="39"/>
      <c r="DX43" s="39"/>
      <c r="DY43" s="40">
        <f t="shared" si="101"/>
        <v>0</v>
      </c>
      <c r="DZ43" s="38"/>
      <c r="EA43" s="39"/>
      <c r="EB43" s="39"/>
      <c r="EC43" s="39"/>
      <c r="ED43" s="40">
        <f t="shared" si="102"/>
        <v>0</v>
      </c>
      <c r="EE43" s="38"/>
      <c r="EF43" s="39"/>
      <c r="EG43" s="39"/>
      <c r="EH43" s="39"/>
      <c r="EI43" s="40">
        <f t="shared" si="103"/>
        <v>0</v>
      </c>
      <c r="EJ43" s="38"/>
      <c r="EK43" s="39"/>
      <c r="EL43" s="39"/>
      <c r="EM43" s="39"/>
      <c r="EN43" s="40">
        <f t="shared" si="104"/>
        <v>0</v>
      </c>
      <c r="EO43" s="38"/>
      <c r="EP43" s="39"/>
      <c r="EQ43" s="39"/>
      <c r="ER43" s="39"/>
      <c r="ES43" s="40">
        <f t="shared" si="105"/>
        <v>0</v>
      </c>
      <c r="ET43" s="38"/>
      <c r="EU43" s="39"/>
      <c r="EV43" s="39"/>
      <c r="EW43" s="39"/>
      <c r="EX43" s="40">
        <f t="shared" si="106"/>
        <v>0</v>
      </c>
      <c r="EY43" s="38"/>
      <c r="EZ43" s="39"/>
      <c r="FA43" s="39"/>
      <c r="FB43" s="39"/>
      <c r="FC43" s="40">
        <f t="shared" si="107"/>
        <v>0</v>
      </c>
      <c r="FD43" s="38"/>
      <c r="FE43" s="39"/>
      <c r="FF43" s="39"/>
      <c r="FG43" s="39"/>
      <c r="FH43" s="40">
        <f t="shared" si="108"/>
        <v>0</v>
      </c>
    </row>
    <row r="44" spans="1:164" x14ac:dyDescent="0.2">
      <c r="A44" s="17"/>
      <c r="B44" s="30">
        <v>41</v>
      </c>
      <c r="C44" s="31" t="s">
        <v>35</v>
      </c>
      <c r="D44" s="32" t="s">
        <v>98</v>
      </c>
      <c r="E44" s="33" t="s">
        <v>97</v>
      </c>
      <c r="F44" s="34">
        <f t="shared" si="39"/>
        <v>135.5</v>
      </c>
      <c r="G44" s="35">
        <f t="shared" si="75"/>
        <v>12</v>
      </c>
      <c r="H44" s="58">
        <f t="shared" si="76"/>
        <v>1626</v>
      </c>
      <c r="I44" s="36">
        <f t="shared" si="77"/>
        <v>0</v>
      </c>
      <c r="J44" s="37">
        <f t="shared" si="78"/>
        <v>184</v>
      </c>
      <c r="K44" s="37">
        <f t="shared" si="109"/>
        <v>25</v>
      </c>
      <c r="L44" s="43">
        <v>3</v>
      </c>
      <c r="M44" s="43"/>
      <c r="N44" s="44">
        <v>9</v>
      </c>
      <c r="O44" s="38"/>
      <c r="P44" s="39"/>
      <c r="Q44" s="39"/>
      <c r="R44" s="39"/>
      <c r="S44" s="40">
        <f t="shared" si="79"/>
        <v>0</v>
      </c>
      <c r="T44" s="38">
        <v>97</v>
      </c>
      <c r="U44" s="39">
        <v>98</v>
      </c>
      <c r="V44" s="39">
        <v>161</v>
      </c>
      <c r="W44" s="39">
        <v>130</v>
      </c>
      <c r="X44" s="40">
        <f t="shared" si="80"/>
        <v>486</v>
      </c>
      <c r="Y44" s="38">
        <v>128</v>
      </c>
      <c r="Z44" s="39">
        <v>154</v>
      </c>
      <c r="AA44" s="39">
        <v>115</v>
      </c>
      <c r="AB44" s="39">
        <v>107</v>
      </c>
      <c r="AC44" s="40">
        <f t="shared" si="81"/>
        <v>504</v>
      </c>
      <c r="AD44" s="38">
        <v>144</v>
      </c>
      <c r="AE44" s="39">
        <v>157</v>
      </c>
      <c r="AF44" s="39">
        <v>151</v>
      </c>
      <c r="AG44" s="39">
        <v>184</v>
      </c>
      <c r="AH44" s="40">
        <f t="shared" si="82"/>
        <v>636</v>
      </c>
      <c r="AI44" s="38"/>
      <c r="AJ44" s="39"/>
      <c r="AK44" s="39"/>
      <c r="AL44" s="39"/>
      <c r="AM44" s="40">
        <f t="shared" si="83"/>
        <v>0</v>
      </c>
      <c r="AN44" s="38"/>
      <c r="AO44" s="39"/>
      <c r="AP44" s="39"/>
      <c r="AQ44" s="39"/>
      <c r="AR44" s="40">
        <f t="shared" si="84"/>
        <v>0</v>
      </c>
      <c r="AS44" s="38"/>
      <c r="AT44" s="39"/>
      <c r="AU44" s="39"/>
      <c r="AV44" s="39"/>
      <c r="AW44" s="40">
        <f t="shared" si="85"/>
        <v>0</v>
      </c>
      <c r="AX44" s="38"/>
      <c r="AY44" s="39"/>
      <c r="AZ44" s="39"/>
      <c r="BA44" s="39"/>
      <c r="BB44" s="40">
        <f t="shared" si="86"/>
        <v>0</v>
      </c>
      <c r="BC44" s="38"/>
      <c r="BD44" s="39"/>
      <c r="BE44" s="39"/>
      <c r="BF44" s="39"/>
      <c r="BG44" s="40">
        <f t="shared" si="87"/>
        <v>0</v>
      </c>
      <c r="BH44" s="38"/>
      <c r="BI44" s="39"/>
      <c r="BJ44" s="39"/>
      <c r="BK44" s="39"/>
      <c r="BL44" s="40">
        <f t="shared" si="88"/>
        <v>0</v>
      </c>
      <c r="BM44" s="38"/>
      <c r="BN44" s="39"/>
      <c r="BO44" s="39"/>
      <c r="BP44" s="39"/>
      <c r="BQ44" s="40">
        <f t="shared" si="89"/>
        <v>0</v>
      </c>
      <c r="BR44" s="38"/>
      <c r="BS44" s="39"/>
      <c r="BT44" s="39"/>
      <c r="BU44" s="39"/>
      <c r="BV44" s="40">
        <f t="shared" si="90"/>
        <v>0</v>
      </c>
      <c r="BW44" s="38"/>
      <c r="BX44" s="39"/>
      <c r="BY44" s="39"/>
      <c r="BZ44" s="39"/>
      <c r="CA44" s="40">
        <f t="shared" si="91"/>
        <v>0</v>
      </c>
      <c r="CB44" s="38"/>
      <c r="CC44" s="39"/>
      <c r="CD44" s="39"/>
      <c r="CE44" s="39"/>
      <c r="CF44" s="40">
        <f t="shared" si="92"/>
        <v>0</v>
      </c>
      <c r="CG44" s="38"/>
      <c r="CH44" s="39"/>
      <c r="CI44" s="39"/>
      <c r="CJ44" s="39"/>
      <c r="CK44" s="40">
        <f t="shared" si="93"/>
        <v>0</v>
      </c>
      <c r="CL44" s="38"/>
      <c r="CM44" s="39"/>
      <c r="CN44" s="39"/>
      <c r="CO44" s="39"/>
      <c r="CP44" s="40">
        <f t="shared" si="94"/>
        <v>0</v>
      </c>
      <c r="CQ44" s="38"/>
      <c r="CR44" s="39"/>
      <c r="CS44" s="39"/>
      <c r="CT44" s="39"/>
      <c r="CU44" s="40">
        <f t="shared" si="95"/>
        <v>0</v>
      </c>
      <c r="CV44" s="38"/>
      <c r="CW44" s="39"/>
      <c r="CX44" s="39"/>
      <c r="CY44" s="39"/>
      <c r="CZ44" s="40">
        <f t="shared" si="96"/>
        <v>0</v>
      </c>
      <c r="DA44" s="38"/>
      <c r="DB44" s="39"/>
      <c r="DC44" s="39"/>
      <c r="DD44" s="39"/>
      <c r="DE44" s="40">
        <f t="shared" si="97"/>
        <v>0</v>
      </c>
      <c r="DF44" s="38"/>
      <c r="DG44" s="39"/>
      <c r="DH44" s="39"/>
      <c r="DI44" s="39"/>
      <c r="DJ44" s="40">
        <f t="shared" si="98"/>
        <v>0</v>
      </c>
      <c r="DK44" s="38"/>
      <c r="DL44" s="39"/>
      <c r="DM44" s="39"/>
      <c r="DN44" s="39"/>
      <c r="DO44" s="40">
        <f t="shared" si="99"/>
        <v>0</v>
      </c>
      <c r="DP44" s="38"/>
      <c r="DQ44" s="39"/>
      <c r="DR44" s="39"/>
      <c r="DS44" s="39"/>
      <c r="DT44" s="40">
        <f t="shared" si="100"/>
        <v>0</v>
      </c>
      <c r="DU44" s="38"/>
      <c r="DV44" s="39"/>
      <c r="DW44" s="39"/>
      <c r="DX44" s="39"/>
      <c r="DY44" s="40">
        <f t="shared" si="101"/>
        <v>0</v>
      </c>
      <c r="DZ44" s="38"/>
      <c r="EA44" s="39"/>
      <c r="EB44" s="39"/>
      <c r="EC44" s="39"/>
      <c r="ED44" s="40">
        <f t="shared" si="102"/>
        <v>0</v>
      </c>
      <c r="EE44" s="38"/>
      <c r="EF44" s="39"/>
      <c r="EG44" s="39"/>
      <c r="EH44" s="39"/>
      <c r="EI44" s="40">
        <f t="shared" si="103"/>
        <v>0</v>
      </c>
      <c r="EJ44" s="38"/>
      <c r="EK44" s="39"/>
      <c r="EL44" s="39"/>
      <c r="EM44" s="39"/>
      <c r="EN44" s="40">
        <f t="shared" si="104"/>
        <v>0</v>
      </c>
      <c r="EO44" s="38"/>
      <c r="EP44" s="39"/>
      <c r="EQ44" s="39"/>
      <c r="ER44" s="39"/>
      <c r="ES44" s="40">
        <f t="shared" si="105"/>
        <v>0</v>
      </c>
      <c r="ET44" s="38"/>
      <c r="EU44" s="39"/>
      <c r="EV44" s="39"/>
      <c r="EW44" s="39"/>
      <c r="EX44" s="40">
        <f t="shared" si="106"/>
        <v>0</v>
      </c>
      <c r="EY44" s="38"/>
      <c r="EZ44" s="39"/>
      <c r="FA44" s="39"/>
      <c r="FB44" s="39"/>
      <c r="FC44" s="40">
        <f t="shared" si="107"/>
        <v>0</v>
      </c>
      <c r="FD44" s="38"/>
      <c r="FE44" s="39"/>
      <c r="FF44" s="39"/>
      <c r="FG44" s="39"/>
      <c r="FH44" s="40">
        <f t="shared" si="108"/>
        <v>0</v>
      </c>
    </row>
    <row r="45" spans="1:164" x14ac:dyDescent="0.2">
      <c r="A45" s="17"/>
      <c r="B45" s="30">
        <v>42</v>
      </c>
      <c r="C45" s="31" t="s">
        <v>35</v>
      </c>
      <c r="D45" s="32" t="s">
        <v>76</v>
      </c>
      <c r="E45" s="33" t="s">
        <v>21</v>
      </c>
      <c r="F45" s="34">
        <f t="shared" si="39"/>
        <v>132.5</v>
      </c>
      <c r="G45" s="35">
        <f t="shared" si="75"/>
        <v>16</v>
      </c>
      <c r="H45" s="58">
        <f t="shared" si="76"/>
        <v>2120</v>
      </c>
      <c r="I45" s="36">
        <f t="shared" si="77"/>
        <v>0</v>
      </c>
      <c r="J45" s="37">
        <f t="shared" si="78"/>
        <v>188</v>
      </c>
      <c r="K45" s="37">
        <f t="shared" si="109"/>
        <v>18.75</v>
      </c>
      <c r="L45" s="43">
        <v>3</v>
      </c>
      <c r="M45" s="43"/>
      <c r="N45" s="44">
        <v>9</v>
      </c>
      <c r="O45" s="38">
        <v>153</v>
      </c>
      <c r="P45" s="39">
        <v>110</v>
      </c>
      <c r="Q45" s="39">
        <v>116</v>
      </c>
      <c r="R45" s="39">
        <v>145</v>
      </c>
      <c r="S45" s="40">
        <f t="shared" si="79"/>
        <v>524</v>
      </c>
      <c r="T45" s="38">
        <v>188</v>
      </c>
      <c r="U45" s="39">
        <v>143</v>
      </c>
      <c r="V45" s="39">
        <v>136</v>
      </c>
      <c r="W45" s="39">
        <v>125</v>
      </c>
      <c r="X45" s="40">
        <f t="shared" si="80"/>
        <v>592</v>
      </c>
      <c r="Y45" s="38">
        <v>137</v>
      </c>
      <c r="Z45" s="39">
        <v>145</v>
      </c>
      <c r="AA45" s="39">
        <v>109</v>
      </c>
      <c r="AB45" s="39">
        <v>162</v>
      </c>
      <c r="AC45" s="40">
        <f t="shared" si="81"/>
        <v>553</v>
      </c>
      <c r="AD45" s="38">
        <v>113</v>
      </c>
      <c r="AE45" s="39">
        <v>186</v>
      </c>
      <c r="AF45" s="39">
        <v>139</v>
      </c>
      <c r="AG45" s="39">
        <v>13</v>
      </c>
      <c r="AH45" s="40">
        <f t="shared" si="82"/>
        <v>451</v>
      </c>
      <c r="AI45" s="38"/>
      <c r="AJ45" s="39"/>
      <c r="AK45" s="39"/>
      <c r="AL45" s="39"/>
      <c r="AM45" s="40">
        <f t="shared" si="83"/>
        <v>0</v>
      </c>
      <c r="AN45" s="38"/>
      <c r="AO45" s="39"/>
      <c r="AP45" s="39"/>
      <c r="AQ45" s="39"/>
      <c r="AR45" s="40">
        <f t="shared" si="84"/>
        <v>0</v>
      </c>
      <c r="AS45" s="38"/>
      <c r="AT45" s="39"/>
      <c r="AU45" s="39"/>
      <c r="AV45" s="39"/>
      <c r="AW45" s="40">
        <f t="shared" si="85"/>
        <v>0</v>
      </c>
      <c r="AX45" s="38"/>
      <c r="AY45" s="39"/>
      <c r="AZ45" s="39"/>
      <c r="BA45" s="39"/>
      <c r="BB45" s="40">
        <f t="shared" si="86"/>
        <v>0</v>
      </c>
      <c r="BC45" s="38"/>
      <c r="BD45" s="39"/>
      <c r="BE45" s="39"/>
      <c r="BF45" s="39"/>
      <c r="BG45" s="40">
        <f t="shared" si="87"/>
        <v>0</v>
      </c>
      <c r="BH45" s="38"/>
      <c r="BI45" s="39"/>
      <c r="BJ45" s="39"/>
      <c r="BK45" s="39"/>
      <c r="BL45" s="40">
        <f t="shared" si="88"/>
        <v>0</v>
      </c>
      <c r="BM45" s="38"/>
      <c r="BN45" s="39"/>
      <c r="BO45" s="39"/>
      <c r="BP45" s="39"/>
      <c r="BQ45" s="40">
        <f t="shared" si="89"/>
        <v>0</v>
      </c>
      <c r="BR45" s="38"/>
      <c r="BS45" s="39"/>
      <c r="BT45" s="39"/>
      <c r="BU45" s="39"/>
      <c r="BV45" s="40">
        <f t="shared" si="90"/>
        <v>0</v>
      </c>
      <c r="BW45" s="38"/>
      <c r="BX45" s="39"/>
      <c r="BY45" s="39"/>
      <c r="BZ45" s="39"/>
      <c r="CA45" s="40">
        <f t="shared" si="91"/>
        <v>0</v>
      </c>
      <c r="CB45" s="38"/>
      <c r="CC45" s="39"/>
      <c r="CD45" s="39"/>
      <c r="CE45" s="39"/>
      <c r="CF45" s="40">
        <f t="shared" si="92"/>
        <v>0</v>
      </c>
      <c r="CG45" s="38"/>
      <c r="CH45" s="39"/>
      <c r="CI45" s="39"/>
      <c r="CJ45" s="39"/>
      <c r="CK45" s="40">
        <f t="shared" si="93"/>
        <v>0</v>
      </c>
      <c r="CL45" s="38"/>
      <c r="CM45" s="39"/>
      <c r="CN45" s="39"/>
      <c r="CO45" s="39"/>
      <c r="CP45" s="40">
        <f t="shared" si="94"/>
        <v>0</v>
      </c>
      <c r="CQ45" s="38"/>
      <c r="CR45" s="39"/>
      <c r="CS45" s="39"/>
      <c r="CT45" s="39"/>
      <c r="CU45" s="40">
        <f t="shared" si="95"/>
        <v>0</v>
      </c>
      <c r="CV45" s="38"/>
      <c r="CW45" s="39"/>
      <c r="CX45" s="39"/>
      <c r="CY45" s="39"/>
      <c r="CZ45" s="40">
        <f t="shared" si="96"/>
        <v>0</v>
      </c>
      <c r="DA45" s="38"/>
      <c r="DB45" s="39"/>
      <c r="DC45" s="39"/>
      <c r="DD45" s="39"/>
      <c r="DE45" s="40">
        <f t="shared" si="97"/>
        <v>0</v>
      </c>
      <c r="DF45" s="38"/>
      <c r="DG45" s="39"/>
      <c r="DH45" s="39"/>
      <c r="DI45" s="39"/>
      <c r="DJ45" s="40">
        <f t="shared" si="98"/>
        <v>0</v>
      </c>
      <c r="DK45" s="38"/>
      <c r="DL45" s="39"/>
      <c r="DM45" s="39"/>
      <c r="DN45" s="39"/>
      <c r="DO45" s="40">
        <f t="shared" si="99"/>
        <v>0</v>
      </c>
      <c r="DP45" s="38"/>
      <c r="DQ45" s="39"/>
      <c r="DR45" s="39"/>
      <c r="DS45" s="39"/>
      <c r="DT45" s="40">
        <f t="shared" si="100"/>
        <v>0</v>
      </c>
      <c r="DU45" s="38"/>
      <c r="DV45" s="39"/>
      <c r="DW45" s="39"/>
      <c r="DX45" s="39"/>
      <c r="DY45" s="40">
        <f t="shared" si="101"/>
        <v>0</v>
      </c>
      <c r="DZ45" s="38"/>
      <c r="EA45" s="39"/>
      <c r="EB45" s="39"/>
      <c r="EC45" s="39"/>
      <c r="ED45" s="40">
        <f t="shared" si="102"/>
        <v>0</v>
      </c>
      <c r="EE45" s="38"/>
      <c r="EF45" s="39"/>
      <c r="EG45" s="39"/>
      <c r="EH45" s="39"/>
      <c r="EI45" s="40">
        <f t="shared" si="103"/>
        <v>0</v>
      </c>
      <c r="EJ45" s="38"/>
      <c r="EK45" s="39"/>
      <c r="EL45" s="39"/>
      <c r="EM45" s="39"/>
      <c r="EN45" s="40">
        <f t="shared" si="104"/>
        <v>0</v>
      </c>
      <c r="EO45" s="38"/>
      <c r="EP45" s="39"/>
      <c r="EQ45" s="39"/>
      <c r="ER45" s="39"/>
      <c r="ES45" s="40">
        <f t="shared" si="105"/>
        <v>0</v>
      </c>
      <c r="ET45" s="38"/>
      <c r="EU45" s="39"/>
      <c r="EV45" s="39"/>
      <c r="EW45" s="39"/>
      <c r="EX45" s="40">
        <f t="shared" si="106"/>
        <v>0</v>
      </c>
      <c r="EY45" s="38"/>
      <c r="EZ45" s="39"/>
      <c r="FA45" s="39"/>
      <c r="FB45" s="39"/>
      <c r="FC45" s="40">
        <f t="shared" si="107"/>
        <v>0</v>
      </c>
      <c r="FD45" s="38"/>
      <c r="FE45" s="39"/>
      <c r="FF45" s="39"/>
      <c r="FG45" s="39"/>
      <c r="FH45" s="40">
        <f t="shared" si="108"/>
        <v>0</v>
      </c>
    </row>
    <row r="46" spans="1:164" x14ac:dyDescent="0.2">
      <c r="A46" s="17"/>
      <c r="B46" s="30">
        <v>43</v>
      </c>
      <c r="C46" s="31" t="s">
        <v>41</v>
      </c>
      <c r="D46" s="32" t="s">
        <v>74</v>
      </c>
      <c r="E46" s="33" t="s">
        <v>22</v>
      </c>
      <c r="F46" s="34">
        <f t="shared" si="39"/>
        <v>131.5625</v>
      </c>
      <c r="G46" s="35">
        <f t="shared" si="75"/>
        <v>16</v>
      </c>
      <c r="H46" s="58">
        <f t="shared" si="76"/>
        <v>2105</v>
      </c>
      <c r="I46" s="36">
        <f t="shared" si="77"/>
        <v>0</v>
      </c>
      <c r="J46" s="37">
        <f t="shared" si="78"/>
        <v>173</v>
      </c>
      <c r="K46" s="37">
        <f t="shared" si="109"/>
        <v>43.75</v>
      </c>
      <c r="L46" s="43">
        <v>7</v>
      </c>
      <c r="M46" s="43"/>
      <c r="N46" s="44">
        <v>9</v>
      </c>
      <c r="O46" s="38">
        <v>135</v>
      </c>
      <c r="P46" s="39">
        <v>119</v>
      </c>
      <c r="Q46" s="39">
        <v>141</v>
      </c>
      <c r="R46" s="39">
        <v>116</v>
      </c>
      <c r="S46" s="40">
        <f t="shared" si="79"/>
        <v>511</v>
      </c>
      <c r="T46" s="38"/>
      <c r="U46" s="39"/>
      <c r="V46" s="39"/>
      <c r="W46" s="39"/>
      <c r="X46" s="40">
        <f t="shared" si="80"/>
        <v>0</v>
      </c>
      <c r="Y46" s="38">
        <v>152</v>
      </c>
      <c r="Z46" s="39">
        <v>173</v>
      </c>
      <c r="AA46" s="39">
        <v>156</v>
      </c>
      <c r="AB46" s="39">
        <v>98</v>
      </c>
      <c r="AC46" s="40">
        <f t="shared" si="81"/>
        <v>579</v>
      </c>
      <c r="AD46" s="38">
        <v>91</v>
      </c>
      <c r="AE46" s="39">
        <v>103</v>
      </c>
      <c r="AF46" s="39">
        <v>147</v>
      </c>
      <c r="AG46" s="39">
        <v>131</v>
      </c>
      <c r="AH46" s="40">
        <f t="shared" si="82"/>
        <v>472</v>
      </c>
      <c r="AI46" s="38"/>
      <c r="AJ46" s="39"/>
      <c r="AK46" s="39"/>
      <c r="AL46" s="39"/>
      <c r="AM46" s="40">
        <f t="shared" si="83"/>
        <v>0</v>
      </c>
      <c r="AN46" s="38"/>
      <c r="AO46" s="39"/>
      <c r="AP46" s="39"/>
      <c r="AQ46" s="39"/>
      <c r="AR46" s="40">
        <f t="shared" si="84"/>
        <v>0</v>
      </c>
      <c r="AS46" s="38"/>
      <c r="AT46" s="39"/>
      <c r="AU46" s="39"/>
      <c r="AV46" s="39"/>
      <c r="AW46" s="40">
        <f t="shared" si="85"/>
        <v>0</v>
      </c>
      <c r="AX46" s="38"/>
      <c r="AY46" s="39"/>
      <c r="AZ46" s="39"/>
      <c r="BA46" s="39"/>
      <c r="BB46" s="40">
        <f t="shared" si="86"/>
        <v>0</v>
      </c>
      <c r="BC46" s="38"/>
      <c r="BD46" s="39"/>
      <c r="BE46" s="39"/>
      <c r="BF46" s="39"/>
      <c r="BG46" s="40">
        <f t="shared" si="87"/>
        <v>0</v>
      </c>
      <c r="BH46" s="38"/>
      <c r="BI46" s="39"/>
      <c r="BJ46" s="39"/>
      <c r="BK46" s="39"/>
      <c r="BL46" s="40">
        <f t="shared" si="88"/>
        <v>0</v>
      </c>
      <c r="BM46" s="38"/>
      <c r="BN46" s="39"/>
      <c r="BO46" s="39"/>
      <c r="BP46" s="39"/>
      <c r="BQ46" s="40">
        <f t="shared" si="89"/>
        <v>0</v>
      </c>
      <c r="BR46" s="38"/>
      <c r="BS46" s="39"/>
      <c r="BT46" s="39"/>
      <c r="BU46" s="39"/>
      <c r="BV46" s="40">
        <f t="shared" si="90"/>
        <v>0</v>
      </c>
      <c r="BW46" s="38"/>
      <c r="BX46" s="39"/>
      <c r="BY46" s="39"/>
      <c r="BZ46" s="39"/>
      <c r="CA46" s="40">
        <f t="shared" si="91"/>
        <v>0</v>
      </c>
      <c r="CB46" s="38">
        <v>102</v>
      </c>
      <c r="CC46" s="39">
        <v>161</v>
      </c>
      <c r="CD46" s="39">
        <v>142</v>
      </c>
      <c r="CE46" s="39">
        <v>138</v>
      </c>
      <c r="CF46" s="40">
        <f t="shared" si="92"/>
        <v>543</v>
      </c>
      <c r="CG46" s="38"/>
      <c r="CH46" s="39"/>
      <c r="CI46" s="39"/>
      <c r="CJ46" s="39"/>
      <c r="CK46" s="40">
        <f t="shared" si="93"/>
        <v>0</v>
      </c>
      <c r="CL46" s="38"/>
      <c r="CM46" s="39"/>
      <c r="CN46" s="39"/>
      <c r="CO46" s="39"/>
      <c r="CP46" s="40">
        <f t="shared" si="94"/>
        <v>0</v>
      </c>
      <c r="CQ46" s="38"/>
      <c r="CR46" s="39"/>
      <c r="CS46" s="39"/>
      <c r="CT46" s="39"/>
      <c r="CU46" s="40">
        <f t="shared" si="95"/>
        <v>0</v>
      </c>
      <c r="CV46" s="38"/>
      <c r="CW46" s="39"/>
      <c r="CX46" s="39"/>
      <c r="CY46" s="39"/>
      <c r="CZ46" s="40">
        <f t="shared" si="96"/>
        <v>0</v>
      </c>
      <c r="DA46" s="38"/>
      <c r="DB46" s="39"/>
      <c r="DC46" s="39"/>
      <c r="DD46" s="39"/>
      <c r="DE46" s="40">
        <f t="shared" si="97"/>
        <v>0</v>
      </c>
      <c r="DF46" s="38"/>
      <c r="DG46" s="39"/>
      <c r="DH46" s="39"/>
      <c r="DI46" s="39"/>
      <c r="DJ46" s="40">
        <f t="shared" si="98"/>
        <v>0</v>
      </c>
      <c r="DK46" s="38"/>
      <c r="DL46" s="39"/>
      <c r="DM46" s="39"/>
      <c r="DN46" s="39"/>
      <c r="DO46" s="40">
        <f t="shared" si="99"/>
        <v>0</v>
      </c>
      <c r="DP46" s="38"/>
      <c r="DQ46" s="39"/>
      <c r="DR46" s="39"/>
      <c r="DS46" s="39"/>
      <c r="DT46" s="40">
        <f t="shared" si="100"/>
        <v>0</v>
      </c>
      <c r="DU46" s="38"/>
      <c r="DV46" s="39"/>
      <c r="DW46" s="39"/>
      <c r="DX46" s="39"/>
      <c r="DY46" s="40">
        <f t="shared" si="101"/>
        <v>0</v>
      </c>
      <c r="DZ46" s="38"/>
      <c r="EA46" s="39"/>
      <c r="EB46" s="39"/>
      <c r="EC46" s="39"/>
      <c r="ED46" s="40">
        <f t="shared" si="102"/>
        <v>0</v>
      </c>
      <c r="EE46" s="38"/>
      <c r="EF46" s="39"/>
      <c r="EG46" s="39"/>
      <c r="EH46" s="39"/>
      <c r="EI46" s="40">
        <f t="shared" si="103"/>
        <v>0</v>
      </c>
      <c r="EJ46" s="38"/>
      <c r="EK46" s="39"/>
      <c r="EL46" s="39"/>
      <c r="EM46" s="39"/>
      <c r="EN46" s="40">
        <f t="shared" si="104"/>
        <v>0</v>
      </c>
      <c r="EO46" s="38"/>
      <c r="EP46" s="39"/>
      <c r="EQ46" s="39"/>
      <c r="ER46" s="39"/>
      <c r="ES46" s="40">
        <f t="shared" si="105"/>
        <v>0</v>
      </c>
      <c r="ET46" s="38"/>
      <c r="EU46" s="39"/>
      <c r="EV46" s="39"/>
      <c r="EW46" s="39"/>
      <c r="EX46" s="40">
        <f t="shared" si="106"/>
        <v>0</v>
      </c>
      <c r="EY46" s="38"/>
      <c r="EZ46" s="39"/>
      <c r="FA46" s="39"/>
      <c r="FB46" s="39"/>
      <c r="FC46" s="40">
        <f t="shared" si="107"/>
        <v>0</v>
      </c>
      <c r="FD46" s="38"/>
      <c r="FE46" s="39"/>
      <c r="FF46" s="39"/>
      <c r="FG46" s="39"/>
      <c r="FH46" s="40">
        <f t="shared" si="108"/>
        <v>0</v>
      </c>
    </row>
    <row r="47" spans="1:164" x14ac:dyDescent="0.2">
      <c r="A47" s="17"/>
      <c r="B47" s="30">
        <v>44</v>
      </c>
      <c r="C47" s="31" t="s">
        <v>41</v>
      </c>
      <c r="D47" s="32" t="s">
        <v>70</v>
      </c>
      <c r="E47" s="33" t="s">
        <v>14</v>
      </c>
      <c r="F47" s="34">
        <f t="shared" si="39"/>
        <v>131.125</v>
      </c>
      <c r="G47" s="35">
        <f t="shared" si="75"/>
        <v>16</v>
      </c>
      <c r="H47" s="58">
        <f t="shared" si="76"/>
        <v>2098</v>
      </c>
      <c r="I47" s="36">
        <f t="shared" si="77"/>
        <v>0</v>
      </c>
      <c r="J47" s="37">
        <f t="shared" si="78"/>
        <v>160</v>
      </c>
      <c r="K47" s="37">
        <f t="shared" si="109"/>
        <v>56.25</v>
      </c>
      <c r="L47" s="43">
        <v>9</v>
      </c>
      <c r="M47" s="43"/>
      <c r="N47" s="44">
        <v>7</v>
      </c>
      <c r="O47" s="38">
        <v>111</v>
      </c>
      <c r="P47" s="39">
        <v>125</v>
      </c>
      <c r="Q47" s="39">
        <v>127</v>
      </c>
      <c r="R47" s="39">
        <v>139</v>
      </c>
      <c r="S47" s="40">
        <f t="shared" si="79"/>
        <v>502</v>
      </c>
      <c r="T47" s="38">
        <v>109</v>
      </c>
      <c r="U47" s="39">
        <v>108</v>
      </c>
      <c r="V47" s="39">
        <v>138</v>
      </c>
      <c r="W47" s="39">
        <v>122</v>
      </c>
      <c r="X47" s="40">
        <f t="shared" si="80"/>
        <v>477</v>
      </c>
      <c r="Y47" s="38"/>
      <c r="Z47" s="39"/>
      <c r="AA47" s="39"/>
      <c r="AB47" s="39"/>
      <c r="AC47" s="40">
        <f t="shared" si="81"/>
        <v>0</v>
      </c>
      <c r="AD47" s="38">
        <v>113</v>
      </c>
      <c r="AE47" s="39">
        <v>155</v>
      </c>
      <c r="AF47" s="39">
        <v>136</v>
      </c>
      <c r="AG47" s="39">
        <v>114</v>
      </c>
      <c r="AH47" s="40">
        <f t="shared" si="82"/>
        <v>518</v>
      </c>
      <c r="AI47" s="38"/>
      <c r="AJ47" s="39"/>
      <c r="AK47" s="39"/>
      <c r="AL47" s="39"/>
      <c r="AM47" s="40">
        <f t="shared" si="83"/>
        <v>0</v>
      </c>
      <c r="AN47" s="38"/>
      <c r="AO47" s="39"/>
      <c r="AP47" s="39"/>
      <c r="AQ47" s="39"/>
      <c r="AR47" s="40">
        <f t="shared" si="84"/>
        <v>0</v>
      </c>
      <c r="AS47" s="38"/>
      <c r="AT47" s="39"/>
      <c r="AU47" s="39"/>
      <c r="AV47" s="39"/>
      <c r="AW47" s="40">
        <f t="shared" si="85"/>
        <v>0</v>
      </c>
      <c r="AX47" s="38"/>
      <c r="AY47" s="39"/>
      <c r="AZ47" s="39"/>
      <c r="BA47" s="39"/>
      <c r="BB47" s="40">
        <f t="shared" si="86"/>
        <v>0</v>
      </c>
      <c r="BC47" s="38">
        <v>144</v>
      </c>
      <c r="BD47" s="39">
        <v>160</v>
      </c>
      <c r="BE47" s="39">
        <v>152</v>
      </c>
      <c r="BF47" s="39">
        <v>145</v>
      </c>
      <c r="BG47" s="40">
        <f t="shared" si="87"/>
        <v>601</v>
      </c>
      <c r="BH47" s="38"/>
      <c r="BI47" s="39"/>
      <c r="BJ47" s="39"/>
      <c r="BK47" s="39"/>
      <c r="BL47" s="40">
        <f t="shared" si="88"/>
        <v>0</v>
      </c>
      <c r="BM47" s="38"/>
      <c r="BN47" s="39"/>
      <c r="BO47" s="39"/>
      <c r="BP47" s="39"/>
      <c r="BQ47" s="40">
        <f t="shared" si="89"/>
        <v>0</v>
      </c>
      <c r="BR47" s="38"/>
      <c r="BS47" s="39"/>
      <c r="BT47" s="39"/>
      <c r="BU47" s="39"/>
      <c r="BV47" s="40">
        <f t="shared" si="90"/>
        <v>0</v>
      </c>
      <c r="BW47" s="38"/>
      <c r="BX47" s="39"/>
      <c r="BY47" s="39"/>
      <c r="BZ47" s="39"/>
      <c r="CA47" s="40">
        <f t="shared" si="91"/>
        <v>0</v>
      </c>
      <c r="CB47" s="38"/>
      <c r="CC47" s="39"/>
      <c r="CD47" s="39"/>
      <c r="CE47" s="39"/>
      <c r="CF47" s="40">
        <f t="shared" si="92"/>
        <v>0</v>
      </c>
      <c r="CG47" s="38"/>
      <c r="CH47" s="39"/>
      <c r="CI47" s="39"/>
      <c r="CJ47" s="39"/>
      <c r="CK47" s="40">
        <f t="shared" si="93"/>
        <v>0</v>
      </c>
      <c r="CL47" s="38"/>
      <c r="CM47" s="39"/>
      <c r="CN47" s="39"/>
      <c r="CO47" s="39"/>
      <c r="CP47" s="40">
        <f t="shared" si="94"/>
        <v>0</v>
      </c>
      <c r="CQ47" s="38"/>
      <c r="CR47" s="39"/>
      <c r="CS47" s="39"/>
      <c r="CT47" s="39"/>
      <c r="CU47" s="40">
        <f t="shared" si="95"/>
        <v>0</v>
      </c>
      <c r="CV47" s="38"/>
      <c r="CW47" s="39"/>
      <c r="CX47" s="39"/>
      <c r="CY47" s="39"/>
      <c r="CZ47" s="40">
        <f t="shared" si="96"/>
        <v>0</v>
      </c>
      <c r="DA47" s="38"/>
      <c r="DB47" s="39"/>
      <c r="DC47" s="39"/>
      <c r="DD47" s="39"/>
      <c r="DE47" s="40">
        <f t="shared" si="97"/>
        <v>0</v>
      </c>
      <c r="DF47" s="38"/>
      <c r="DG47" s="39"/>
      <c r="DH47" s="39"/>
      <c r="DI47" s="39"/>
      <c r="DJ47" s="40">
        <f t="shared" si="98"/>
        <v>0</v>
      </c>
      <c r="DK47" s="38"/>
      <c r="DL47" s="39"/>
      <c r="DM47" s="39"/>
      <c r="DN47" s="39"/>
      <c r="DO47" s="40">
        <f t="shared" si="99"/>
        <v>0</v>
      </c>
      <c r="DP47" s="38"/>
      <c r="DQ47" s="39"/>
      <c r="DR47" s="39"/>
      <c r="DS47" s="39"/>
      <c r="DT47" s="40">
        <f t="shared" si="100"/>
        <v>0</v>
      </c>
      <c r="DU47" s="38"/>
      <c r="DV47" s="39"/>
      <c r="DW47" s="39"/>
      <c r="DX47" s="39"/>
      <c r="DY47" s="40">
        <f t="shared" si="101"/>
        <v>0</v>
      </c>
      <c r="DZ47" s="38"/>
      <c r="EA47" s="39"/>
      <c r="EB47" s="39"/>
      <c r="EC47" s="39"/>
      <c r="ED47" s="40">
        <f t="shared" si="102"/>
        <v>0</v>
      </c>
      <c r="EE47" s="38"/>
      <c r="EF47" s="39"/>
      <c r="EG47" s="39"/>
      <c r="EH47" s="39"/>
      <c r="EI47" s="40">
        <f t="shared" si="103"/>
        <v>0</v>
      </c>
      <c r="EJ47" s="38"/>
      <c r="EK47" s="39"/>
      <c r="EL47" s="39"/>
      <c r="EM47" s="39"/>
      <c r="EN47" s="40">
        <f t="shared" si="104"/>
        <v>0</v>
      </c>
      <c r="EO47" s="38"/>
      <c r="EP47" s="39"/>
      <c r="EQ47" s="39"/>
      <c r="ER47" s="39"/>
      <c r="ES47" s="40">
        <f t="shared" si="105"/>
        <v>0</v>
      </c>
      <c r="ET47" s="38"/>
      <c r="EU47" s="39"/>
      <c r="EV47" s="39"/>
      <c r="EW47" s="39"/>
      <c r="EX47" s="40">
        <f t="shared" si="106"/>
        <v>0</v>
      </c>
      <c r="EY47" s="38"/>
      <c r="EZ47" s="39"/>
      <c r="FA47" s="39"/>
      <c r="FB47" s="39"/>
      <c r="FC47" s="40">
        <f t="shared" si="107"/>
        <v>0</v>
      </c>
      <c r="FD47" s="38"/>
      <c r="FE47" s="39"/>
      <c r="FF47" s="39"/>
      <c r="FG47" s="39"/>
      <c r="FH47" s="40">
        <f t="shared" si="108"/>
        <v>0</v>
      </c>
    </row>
    <row r="48" spans="1:164" x14ac:dyDescent="0.2">
      <c r="A48" s="17"/>
      <c r="B48" s="30">
        <v>45</v>
      </c>
      <c r="C48" s="31" t="s">
        <v>35</v>
      </c>
      <c r="D48" s="32" t="s">
        <v>95</v>
      </c>
      <c r="E48" s="33" t="s">
        <v>12</v>
      </c>
      <c r="F48" s="34">
        <f t="shared" si="39"/>
        <v>128.8125</v>
      </c>
      <c r="G48" s="35">
        <f t="shared" si="75"/>
        <v>16</v>
      </c>
      <c r="H48" s="58">
        <f t="shared" si="76"/>
        <v>2061</v>
      </c>
      <c r="I48" s="36">
        <f t="shared" si="77"/>
        <v>0</v>
      </c>
      <c r="J48" s="37">
        <f t="shared" si="78"/>
        <v>186</v>
      </c>
      <c r="K48" s="37">
        <f t="shared" si="109"/>
        <v>25</v>
      </c>
      <c r="L48" s="43">
        <v>4</v>
      </c>
      <c r="M48" s="43">
        <v>1</v>
      </c>
      <c r="N48" s="44">
        <v>11</v>
      </c>
      <c r="O48" s="38">
        <v>125</v>
      </c>
      <c r="P48" s="39">
        <v>126</v>
      </c>
      <c r="Q48" s="39">
        <v>150</v>
      </c>
      <c r="R48" s="39">
        <v>12</v>
      </c>
      <c r="S48" s="40">
        <f t="shared" si="79"/>
        <v>413</v>
      </c>
      <c r="T48" s="38">
        <v>140</v>
      </c>
      <c r="U48" s="39">
        <v>119</v>
      </c>
      <c r="V48" s="39">
        <v>133</v>
      </c>
      <c r="W48" s="39">
        <v>134</v>
      </c>
      <c r="X48" s="40">
        <f t="shared" si="80"/>
        <v>526</v>
      </c>
      <c r="Y48" s="38">
        <v>145</v>
      </c>
      <c r="Z48" s="39">
        <v>121</v>
      </c>
      <c r="AA48" s="39">
        <v>153</v>
      </c>
      <c r="AB48" s="39">
        <v>142</v>
      </c>
      <c r="AC48" s="40">
        <f t="shared" si="81"/>
        <v>561</v>
      </c>
      <c r="AD48" s="38">
        <v>186</v>
      </c>
      <c r="AE48" s="39">
        <v>140</v>
      </c>
      <c r="AF48" s="39">
        <v>122</v>
      </c>
      <c r="AG48" s="39">
        <v>113</v>
      </c>
      <c r="AH48" s="40">
        <f t="shared" si="82"/>
        <v>561</v>
      </c>
      <c r="AI48" s="38"/>
      <c r="AJ48" s="39"/>
      <c r="AK48" s="39"/>
      <c r="AL48" s="39"/>
      <c r="AM48" s="40">
        <f t="shared" si="83"/>
        <v>0</v>
      </c>
      <c r="AN48" s="38"/>
      <c r="AO48" s="39"/>
      <c r="AP48" s="39"/>
      <c r="AQ48" s="39"/>
      <c r="AR48" s="40">
        <f t="shared" si="84"/>
        <v>0</v>
      </c>
      <c r="AS48" s="38"/>
      <c r="AT48" s="39"/>
      <c r="AU48" s="39"/>
      <c r="AV48" s="39"/>
      <c r="AW48" s="40">
        <f t="shared" si="85"/>
        <v>0</v>
      </c>
      <c r="AX48" s="38"/>
      <c r="AY48" s="39"/>
      <c r="AZ48" s="39"/>
      <c r="BA48" s="39"/>
      <c r="BB48" s="40">
        <f t="shared" si="86"/>
        <v>0</v>
      </c>
      <c r="BC48" s="38"/>
      <c r="BD48" s="39"/>
      <c r="BE48" s="39"/>
      <c r="BF48" s="39"/>
      <c r="BG48" s="40">
        <f t="shared" si="87"/>
        <v>0</v>
      </c>
      <c r="BH48" s="38"/>
      <c r="BI48" s="39"/>
      <c r="BJ48" s="39"/>
      <c r="BK48" s="39"/>
      <c r="BL48" s="40">
        <f t="shared" si="88"/>
        <v>0</v>
      </c>
      <c r="BM48" s="38"/>
      <c r="BN48" s="39"/>
      <c r="BO48" s="39"/>
      <c r="BP48" s="39"/>
      <c r="BQ48" s="40">
        <f t="shared" si="89"/>
        <v>0</v>
      </c>
      <c r="BR48" s="38"/>
      <c r="BS48" s="39"/>
      <c r="BT48" s="39"/>
      <c r="BU48" s="39"/>
      <c r="BV48" s="40">
        <f t="shared" si="90"/>
        <v>0</v>
      </c>
      <c r="BW48" s="38"/>
      <c r="BX48" s="39"/>
      <c r="BY48" s="39"/>
      <c r="BZ48" s="39"/>
      <c r="CA48" s="40">
        <f t="shared" si="91"/>
        <v>0</v>
      </c>
      <c r="CB48" s="38"/>
      <c r="CC48" s="39"/>
      <c r="CD48" s="39"/>
      <c r="CE48" s="39"/>
      <c r="CF48" s="40">
        <f t="shared" si="92"/>
        <v>0</v>
      </c>
      <c r="CG48" s="38"/>
      <c r="CH48" s="39"/>
      <c r="CI48" s="39"/>
      <c r="CJ48" s="39"/>
      <c r="CK48" s="40">
        <f t="shared" si="93"/>
        <v>0</v>
      </c>
      <c r="CL48" s="38"/>
      <c r="CM48" s="39"/>
      <c r="CN48" s="39"/>
      <c r="CO48" s="39"/>
      <c r="CP48" s="40">
        <f t="shared" si="94"/>
        <v>0</v>
      </c>
      <c r="CQ48" s="38"/>
      <c r="CR48" s="39"/>
      <c r="CS48" s="39"/>
      <c r="CT48" s="39"/>
      <c r="CU48" s="40">
        <f t="shared" si="95"/>
        <v>0</v>
      </c>
      <c r="CV48" s="38"/>
      <c r="CW48" s="39"/>
      <c r="CX48" s="39"/>
      <c r="CY48" s="39"/>
      <c r="CZ48" s="40">
        <f t="shared" si="96"/>
        <v>0</v>
      </c>
      <c r="DA48" s="38"/>
      <c r="DB48" s="39"/>
      <c r="DC48" s="39"/>
      <c r="DD48" s="39"/>
      <c r="DE48" s="40">
        <f t="shared" si="97"/>
        <v>0</v>
      </c>
      <c r="DF48" s="38"/>
      <c r="DG48" s="39"/>
      <c r="DH48" s="39"/>
      <c r="DI48" s="39"/>
      <c r="DJ48" s="40">
        <f t="shared" si="98"/>
        <v>0</v>
      </c>
      <c r="DK48" s="38"/>
      <c r="DL48" s="39"/>
      <c r="DM48" s="39"/>
      <c r="DN48" s="39"/>
      <c r="DO48" s="40">
        <f t="shared" si="99"/>
        <v>0</v>
      </c>
      <c r="DP48" s="38"/>
      <c r="DQ48" s="39"/>
      <c r="DR48" s="39"/>
      <c r="DS48" s="39"/>
      <c r="DT48" s="40">
        <f t="shared" si="100"/>
        <v>0</v>
      </c>
      <c r="DU48" s="38"/>
      <c r="DV48" s="39"/>
      <c r="DW48" s="39"/>
      <c r="DX48" s="39"/>
      <c r="DY48" s="40">
        <f t="shared" si="101"/>
        <v>0</v>
      </c>
      <c r="DZ48" s="38"/>
      <c r="EA48" s="39"/>
      <c r="EB48" s="39"/>
      <c r="EC48" s="39"/>
      <c r="ED48" s="40">
        <f t="shared" si="102"/>
        <v>0</v>
      </c>
      <c r="EE48" s="38"/>
      <c r="EF48" s="39"/>
      <c r="EG48" s="39"/>
      <c r="EH48" s="39"/>
      <c r="EI48" s="40">
        <f t="shared" si="103"/>
        <v>0</v>
      </c>
      <c r="EJ48" s="38"/>
      <c r="EK48" s="39"/>
      <c r="EL48" s="39"/>
      <c r="EM48" s="39"/>
      <c r="EN48" s="40">
        <f t="shared" si="104"/>
        <v>0</v>
      </c>
      <c r="EO48" s="38"/>
      <c r="EP48" s="39"/>
      <c r="EQ48" s="39"/>
      <c r="ER48" s="39"/>
      <c r="ES48" s="40">
        <f t="shared" si="105"/>
        <v>0</v>
      </c>
      <c r="ET48" s="38"/>
      <c r="EU48" s="39"/>
      <c r="EV48" s="39"/>
      <c r="EW48" s="39"/>
      <c r="EX48" s="40">
        <f t="shared" si="106"/>
        <v>0</v>
      </c>
      <c r="EY48" s="38"/>
      <c r="EZ48" s="39"/>
      <c r="FA48" s="39"/>
      <c r="FB48" s="39"/>
      <c r="FC48" s="40">
        <f t="shared" si="107"/>
        <v>0</v>
      </c>
      <c r="FD48" s="38"/>
      <c r="FE48" s="39"/>
      <c r="FF48" s="39"/>
      <c r="FG48" s="39"/>
      <c r="FH48" s="40">
        <f t="shared" si="108"/>
        <v>0</v>
      </c>
    </row>
    <row r="49" spans="1:164" x14ac:dyDescent="0.2">
      <c r="A49" s="17"/>
      <c r="B49" s="30">
        <v>46</v>
      </c>
      <c r="C49" s="31" t="s">
        <v>35</v>
      </c>
      <c r="D49" s="32" t="s">
        <v>1</v>
      </c>
      <c r="E49" s="33" t="s">
        <v>0</v>
      </c>
      <c r="F49" s="34">
        <f t="shared" si="39"/>
        <v>127.875</v>
      </c>
      <c r="G49" s="35">
        <f t="shared" si="75"/>
        <v>24</v>
      </c>
      <c r="H49" s="58">
        <f t="shared" si="76"/>
        <v>3069</v>
      </c>
      <c r="I49" s="36">
        <f t="shared" si="77"/>
        <v>0</v>
      </c>
      <c r="J49" s="37">
        <f t="shared" si="78"/>
        <v>175</v>
      </c>
      <c r="K49" s="37">
        <f t="shared" si="109"/>
        <v>33.333333333333329</v>
      </c>
      <c r="L49" s="43">
        <v>8</v>
      </c>
      <c r="M49" s="43"/>
      <c r="N49" s="44">
        <v>16</v>
      </c>
      <c r="O49" s="38">
        <v>112</v>
      </c>
      <c r="P49" s="39">
        <v>104</v>
      </c>
      <c r="Q49" s="39">
        <v>114</v>
      </c>
      <c r="R49" s="39">
        <v>136</v>
      </c>
      <c r="S49" s="40">
        <f t="shared" si="79"/>
        <v>466</v>
      </c>
      <c r="T49" s="38">
        <v>115</v>
      </c>
      <c r="U49" s="39">
        <v>168</v>
      </c>
      <c r="V49" s="39">
        <v>101</v>
      </c>
      <c r="W49" s="39">
        <v>124</v>
      </c>
      <c r="X49" s="40">
        <f t="shared" si="80"/>
        <v>508</v>
      </c>
      <c r="Y49" s="38">
        <v>142</v>
      </c>
      <c r="Z49" s="39">
        <v>124</v>
      </c>
      <c r="AA49" s="39">
        <v>110</v>
      </c>
      <c r="AB49" s="39">
        <v>156</v>
      </c>
      <c r="AC49" s="40">
        <f t="shared" si="81"/>
        <v>532</v>
      </c>
      <c r="AD49" s="38">
        <v>130</v>
      </c>
      <c r="AE49" s="39">
        <v>175</v>
      </c>
      <c r="AF49" s="39">
        <v>110</v>
      </c>
      <c r="AG49" s="39">
        <v>129</v>
      </c>
      <c r="AH49" s="40">
        <f t="shared" si="82"/>
        <v>544</v>
      </c>
      <c r="AI49" s="38">
        <v>112</v>
      </c>
      <c r="AJ49" s="39">
        <v>132</v>
      </c>
      <c r="AK49" s="39">
        <v>120</v>
      </c>
      <c r="AL49" s="39">
        <v>151</v>
      </c>
      <c r="AM49" s="40">
        <f t="shared" si="83"/>
        <v>515</v>
      </c>
      <c r="AN49" s="38">
        <v>141</v>
      </c>
      <c r="AO49" s="39">
        <v>110</v>
      </c>
      <c r="AP49" s="39">
        <v>119</v>
      </c>
      <c r="AQ49" s="39">
        <v>134</v>
      </c>
      <c r="AR49" s="40">
        <f t="shared" si="84"/>
        <v>504</v>
      </c>
      <c r="AS49" s="38"/>
      <c r="AT49" s="39"/>
      <c r="AU49" s="39"/>
      <c r="AV49" s="39"/>
      <c r="AW49" s="40">
        <f t="shared" si="85"/>
        <v>0</v>
      </c>
      <c r="AX49" s="38"/>
      <c r="AY49" s="39"/>
      <c r="AZ49" s="39"/>
      <c r="BA49" s="39"/>
      <c r="BB49" s="40">
        <f t="shared" si="86"/>
        <v>0</v>
      </c>
      <c r="BC49" s="38"/>
      <c r="BD49" s="39"/>
      <c r="BE49" s="39"/>
      <c r="BF49" s="39"/>
      <c r="BG49" s="40">
        <f t="shared" si="87"/>
        <v>0</v>
      </c>
      <c r="BH49" s="38"/>
      <c r="BI49" s="39"/>
      <c r="BJ49" s="39"/>
      <c r="BK49" s="39"/>
      <c r="BL49" s="40">
        <f t="shared" si="88"/>
        <v>0</v>
      </c>
      <c r="BM49" s="38"/>
      <c r="BN49" s="39"/>
      <c r="BO49" s="39"/>
      <c r="BP49" s="39"/>
      <c r="BQ49" s="40">
        <f t="shared" si="89"/>
        <v>0</v>
      </c>
      <c r="BR49" s="38"/>
      <c r="BS49" s="39"/>
      <c r="BT49" s="39"/>
      <c r="BU49" s="39"/>
      <c r="BV49" s="40">
        <f t="shared" si="90"/>
        <v>0</v>
      </c>
      <c r="BW49" s="38"/>
      <c r="BX49" s="39"/>
      <c r="BY49" s="39"/>
      <c r="BZ49" s="39"/>
      <c r="CA49" s="40">
        <f t="shared" si="91"/>
        <v>0</v>
      </c>
      <c r="CB49" s="38"/>
      <c r="CC49" s="39"/>
      <c r="CD49" s="39"/>
      <c r="CE49" s="39"/>
      <c r="CF49" s="40">
        <f t="shared" si="92"/>
        <v>0</v>
      </c>
      <c r="CG49" s="38"/>
      <c r="CH49" s="39"/>
      <c r="CI49" s="39"/>
      <c r="CJ49" s="39"/>
      <c r="CK49" s="40">
        <f t="shared" si="93"/>
        <v>0</v>
      </c>
      <c r="CL49" s="38"/>
      <c r="CM49" s="39"/>
      <c r="CN49" s="39"/>
      <c r="CO49" s="39"/>
      <c r="CP49" s="40">
        <f t="shared" si="94"/>
        <v>0</v>
      </c>
      <c r="CQ49" s="38"/>
      <c r="CR49" s="39"/>
      <c r="CS49" s="39"/>
      <c r="CT49" s="39"/>
      <c r="CU49" s="40">
        <f t="shared" si="95"/>
        <v>0</v>
      </c>
      <c r="CV49" s="38"/>
      <c r="CW49" s="39"/>
      <c r="CX49" s="39"/>
      <c r="CY49" s="39"/>
      <c r="CZ49" s="40">
        <f t="shared" si="96"/>
        <v>0</v>
      </c>
      <c r="DA49" s="38"/>
      <c r="DB49" s="39"/>
      <c r="DC49" s="39"/>
      <c r="DD49" s="39"/>
      <c r="DE49" s="40">
        <f t="shared" si="97"/>
        <v>0</v>
      </c>
      <c r="DF49" s="38"/>
      <c r="DG49" s="39"/>
      <c r="DH49" s="39"/>
      <c r="DI49" s="39"/>
      <c r="DJ49" s="40">
        <f t="shared" si="98"/>
        <v>0</v>
      </c>
      <c r="DK49" s="38"/>
      <c r="DL49" s="39"/>
      <c r="DM49" s="39"/>
      <c r="DN49" s="39"/>
      <c r="DO49" s="40">
        <f t="shared" si="99"/>
        <v>0</v>
      </c>
      <c r="DP49" s="38"/>
      <c r="DQ49" s="39"/>
      <c r="DR49" s="39"/>
      <c r="DS49" s="39"/>
      <c r="DT49" s="40">
        <f t="shared" si="100"/>
        <v>0</v>
      </c>
      <c r="DU49" s="38"/>
      <c r="DV49" s="39"/>
      <c r="DW49" s="39"/>
      <c r="DX49" s="39"/>
      <c r="DY49" s="40">
        <f t="shared" si="101"/>
        <v>0</v>
      </c>
      <c r="DZ49" s="38"/>
      <c r="EA49" s="39"/>
      <c r="EB49" s="39"/>
      <c r="EC49" s="39"/>
      <c r="ED49" s="40">
        <f t="shared" si="102"/>
        <v>0</v>
      </c>
      <c r="EE49" s="38"/>
      <c r="EF49" s="39"/>
      <c r="EG49" s="39"/>
      <c r="EH49" s="39"/>
      <c r="EI49" s="40">
        <f t="shared" si="103"/>
        <v>0</v>
      </c>
      <c r="EJ49" s="38"/>
      <c r="EK49" s="39"/>
      <c r="EL49" s="39"/>
      <c r="EM49" s="39"/>
      <c r="EN49" s="40">
        <f t="shared" si="104"/>
        <v>0</v>
      </c>
      <c r="EO49" s="38"/>
      <c r="EP49" s="39"/>
      <c r="EQ49" s="39"/>
      <c r="ER49" s="39"/>
      <c r="ES49" s="40">
        <f t="shared" si="105"/>
        <v>0</v>
      </c>
      <c r="ET49" s="38"/>
      <c r="EU49" s="39"/>
      <c r="EV49" s="39"/>
      <c r="EW49" s="39"/>
      <c r="EX49" s="40">
        <f t="shared" si="106"/>
        <v>0</v>
      </c>
      <c r="EY49" s="38"/>
      <c r="EZ49" s="39"/>
      <c r="FA49" s="39"/>
      <c r="FB49" s="39"/>
      <c r="FC49" s="40">
        <f t="shared" si="107"/>
        <v>0</v>
      </c>
      <c r="FD49" s="38"/>
      <c r="FE49" s="39"/>
      <c r="FF49" s="39"/>
      <c r="FG49" s="39"/>
      <c r="FH49" s="40">
        <f t="shared" si="108"/>
        <v>0</v>
      </c>
    </row>
    <row r="50" spans="1:164" x14ac:dyDescent="0.2">
      <c r="A50" s="17"/>
      <c r="B50" s="30">
        <v>47</v>
      </c>
      <c r="C50" s="31" t="s">
        <v>35</v>
      </c>
      <c r="D50" s="32" t="s">
        <v>64</v>
      </c>
      <c r="E50" s="33" t="s">
        <v>17</v>
      </c>
      <c r="F50" s="34">
        <f t="shared" si="39"/>
        <v>125.5</v>
      </c>
      <c r="G50" s="35">
        <f t="shared" si="75"/>
        <v>6</v>
      </c>
      <c r="H50" s="58">
        <f t="shared" si="76"/>
        <v>753</v>
      </c>
      <c r="I50" s="36">
        <f t="shared" si="77"/>
        <v>0</v>
      </c>
      <c r="J50" s="37">
        <f t="shared" si="78"/>
        <v>140</v>
      </c>
      <c r="K50" s="37">
        <f t="shared" si="109"/>
        <v>16.666666666666664</v>
      </c>
      <c r="L50" s="43">
        <v>1</v>
      </c>
      <c r="M50" s="43"/>
      <c r="N50" s="44">
        <v>5</v>
      </c>
      <c r="O50" s="38"/>
      <c r="P50" s="39"/>
      <c r="Q50" s="39"/>
      <c r="R50" s="39"/>
      <c r="S50" s="40">
        <f t="shared" si="79"/>
        <v>0</v>
      </c>
      <c r="T50" s="38"/>
      <c r="U50" s="39"/>
      <c r="V50" s="39">
        <v>108</v>
      </c>
      <c r="W50" s="39">
        <v>132</v>
      </c>
      <c r="X50" s="40">
        <f t="shared" si="80"/>
        <v>240</v>
      </c>
      <c r="Y50" s="38">
        <v>115</v>
      </c>
      <c r="Z50" s="39">
        <v>120</v>
      </c>
      <c r="AA50" s="39"/>
      <c r="AB50" s="39"/>
      <c r="AC50" s="40">
        <f t="shared" si="81"/>
        <v>235</v>
      </c>
      <c r="AD50" s="38"/>
      <c r="AE50" s="39"/>
      <c r="AF50" s="39"/>
      <c r="AG50" s="39"/>
      <c r="AH50" s="40">
        <f t="shared" si="82"/>
        <v>0</v>
      </c>
      <c r="AI50" s="38"/>
      <c r="AJ50" s="39"/>
      <c r="AK50" s="39"/>
      <c r="AL50" s="39"/>
      <c r="AM50" s="40">
        <f t="shared" si="83"/>
        <v>0</v>
      </c>
      <c r="AN50" s="38"/>
      <c r="AO50" s="39"/>
      <c r="AP50" s="39"/>
      <c r="AQ50" s="39"/>
      <c r="AR50" s="40">
        <f t="shared" si="84"/>
        <v>0</v>
      </c>
      <c r="AS50" s="38"/>
      <c r="AT50" s="39"/>
      <c r="AU50" s="39"/>
      <c r="AV50" s="39"/>
      <c r="AW50" s="40">
        <f t="shared" si="85"/>
        <v>0</v>
      </c>
      <c r="AX50" s="38"/>
      <c r="AY50" s="39"/>
      <c r="AZ50" s="39"/>
      <c r="BA50" s="39"/>
      <c r="BB50" s="40">
        <f t="shared" si="86"/>
        <v>0</v>
      </c>
      <c r="BC50" s="38"/>
      <c r="BD50" s="39"/>
      <c r="BE50" s="39"/>
      <c r="BF50" s="39"/>
      <c r="BG50" s="40">
        <f t="shared" si="87"/>
        <v>0</v>
      </c>
      <c r="BH50" s="38"/>
      <c r="BI50" s="39"/>
      <c r="BJ50" s="39"/>
      <c r="BK50" s="39"/>
      <c r="BL50" s="40">
        <f t="shared" si="88"/>
        <v>0</v>
      </c>
      <c r="BM50" s="38"/>
      <c r="BN50" s="39"/>
      <c r="BO50" s="39"/>
      <c r="BP50" s="39"/>
      <c r="BQ50" s="40">
        <f t="shared" si="89"/>
        <v>0</v>
      </c>
      <c r="BR50" s="38"/>
      <c r="BS50" s="39"/>
      <c r="BT50" s="39"/>
      <c r="BU50" s="39"/>
      <c r="BV50" s="40">
        <f t="shared" si="90"/>
        <v>0</v>
      </c>
      <c r="BW50" s="38"/>
      <c r="BX50" s="39"/>
      <c r="BY50" s="39"/>
      <c r="BZ50" s="39"/>
      <c r="CA50" s="40">
        <f t="shared" si="91"/>
        <v>0</v>
      </c>
      <c r="CB50" s="38">
        <v>138</v>
      </c>
      <c r="CC50" s="39">
        <v>140</v>
      </c>
      <c r="CD50" s="39"/>
      <c r="CE50" s="39"/>
      <c r="CF50" s="40">
        <f t="shared" si="92"/>
        <v>278</v>
      </c>
      <c r="CG50" s="38"/>
      <c r="CH50" s="39"/>
      <c r="CI50" s="39"/>
      <c r="CJ50" s="39"/>
      <c r="CK50" s="40">
        <f t="shared" si="93"/>
        <v>0</v>
      </c>
      <c r="CL50" s="38"/>
      <c r="CM50" s="39"/>
      <c r="CN50" s="39"/>
      <c r="CO50" s="39"/>
      <c r="CP50" s="40">
        <f t="shared" si="94"/>
        <v>0</v>
      </c>
      <c r="CQ50" s="38"/>
      <c r="CR50" s="39"/>
      <c r="CS50" s="39"/>
      <c r="CT50" s="39"/>
      <c r="CU50" s="40">
        <f t="shared" si="95"/>
        <v>0</v>
      </c>
      <c r="CV50" s="38"/>
      <c r="CW50" s="39"/>
      <c r="CX50" s="39"/>
      <c r="CY50" s="39"/>
      <c r="CZ50" s="40">
        <f t="shared" si="96"/>
        <v>0</v>
      </c>
      <c r="DA50" s="38"/>
      <c r="DB50" s="39"/>
      <c r="DC50" s="39"/>
      <c r="DD50" s="39"/>
      <c r="DE50" s="40">
        <f t="shared" si="97"/>
        <v>0</v>
      </c>
      <c r="DF50" s="38"/>
      <c r="DG50" s="39"/>
      <c r="DH50" s="39"/>
      <c r="DI50" s="39"/>
      <c r="DJ50" s="40">
        <f t="shared" si="98"/>
        <v>0</v>
      </c>
      <c r="DK50" s="38"/>
      <c r="DL50" s="39"/>
      <c r="DM50" s="39"/>
      <c r="DN50" s="39"/>
      <c r="DO50" s="40">
        <f t="shared" si="99"/>
        <v>0</v>
      </c>
      <c r="DP50" s="38"/>
      <c r="DQ50" s="39"/>
      <c r="DR50" s="39"/>
      <c r="DS50" s="39"/>
      <c r="DT50" s="40">
        <f t="shared" si="100"/>
        <v>0</v>
      </c>
      <c r="DU50" s="38"/>
      <c r="DV50" s="39"/>
      <c r="DW50" s="39"/>
      <c r="DX50" s="39"/>
      <c r="DY50" s="40">
        <f t="shared" si="101"/>
        <v>0</v>
      </c>
      <c r="DZ50" s="38"/>
      <c r="EA50" s="39"/>
      <c r="EB50" s="39"/>
      <c r="EC50" s="39"/>
      <c r="ED50" s="40">
        <f t="shared" si="102"/>
        <v>0</v>
      </c>
      <c r="EE50" s="38"/>
      <c r="EF50" s="39"/>
      <c r="EG50" s="39"/>
      <c r="EH50" s="39"/>
      <c r="EI50" s="40">
        <f t="shared" si="103"/>
        <v>0</v>
      </c>
      <c r="EJ50" s="38"/>
      <c r="EK50" s="39"/>
      <c r="EL50" s="39"/>
      <c r="EM50" s="39"/>
      <c r="EN50" s="40">
        <f t="shared" si="104"/>
        <v>0</v>
      </c>
      <c r="EO50" s="38"/>
      <c r="EP50" s="39"/>
      <c r="EQ50" s="39"/>
      <c r="ER50" s="39"/>
      <c r="ES50" s="40">
        <f t="shared" si="105"/>
        <v>0</v>
      </c>
      <c r="ET50" s="38"/>
      <c r="EU50" s="39"/>
      <c r="EV50" s="39"/>
      <c r="EW50" s="39"/>
      <c r="EX50" s="40">
        <f t="shared" si="106"/>
        <v>0</v>
      </c>
      <c r="EY50" s="38"/>
      <c r="EZ50" s="39"/>
      <c r="FA50" s="39"/>
      <c r="FB50" s="39"/>
      <c r="FC50" s="40">
        <f t="shared" si="107"/>
        <v>0</v>
      </c>
      <c r="FD50" s="38"/>
      <c r="FE50" s="39"/>
      <c r="FF50" s="39"/>
      <c r="FG50" s="39"/>
      <c r="FH50" s="40">
        <f t="shared" si="108"/>
        <v>0</v>
      </c>
    </row>
    <row r="51" spans="1:164" x14ac:dyDescent="0.2">
      <c r="A51" s="17"/>
      <c r="B51" s="30">
        <v>48</v>
      </c>
      <c r="C51" s="31" t="s">
        <v>35</v>
      </c>
      <c r="D51" s="32" t="s">
        <v>81</v>
      </c>
      <c r="E51" s="33" t="s">
        <v>9</v>
      </c>
      <c r="F51" s="34">
        <f t="shared" si="39"/>
        <v>124</v>
      </c>
      <c r="G51" s="35">
        <f t="shared" si="75"/>
        <v>4</v>
      </c>
      <c r="H51" s="58">
        <f t="shared" si="76"/>
        <v>496</v>
      </c>
      <c r="I51" s="36">
        <f t="shared" si="77"/>
        <v>0</v>
      </c>
      <c r="J51" s="37">
        <f t="shared" si="78"/>
        <v>136</v>
      </c>
      <c r="K51" s="37">
        <f t="shared" si="109"/>
        <v>50</v>
      </c>
      <c r="L51" s="43">
        <v>2</v>
      </c>
      <c r="M51" s="43"/>
      <c r="N51" s="44">
        <v>2</v>
      </c>
      <c r="O51" s="38">
        <v>136</v>
      </c>
      <c r="P51" s="39">
        <v>122</v>
      </c>
      <c r="Q51" s="39">
        <v>114</v>
      </c>
      <c r="R51" s="39">
        <v>124</v>
      </c>
      <c r="S51" s="40">
        <f t="shared" si="79"/>
        <v>496</v>
      </c>
      <c r="T51" s="38"/>
      <c r="U51" s="39"/>
      <c r="V51" s="39"/>
      <c r="W51" s="39"/>
      <c r="X51" s="40">
        <f t="shared" si="80"/>
        <v>0</v>
      </c>
      <c r="Y51" s="38"/>
      <c r="Z51" s="39"/>
      <c r="AA51" s="39"/>
      <c r="AB51" s="39"/>
      <c r="AC51" s="40">
        <f t="shared" si="81"/>
        <v>0</v>
      </c>
      <c r="AD51" s="38"/>
      <c r="AE51" s="39"/>
      <c r="AF51" s="39"/>
      <c r="AG51" s="39"/>
      <c r="AH51" s="40">
        <f t="shared" si="82"/>
        <v>0</v>
      </c>
      <c r="AI51" s="38"/>
      <c r="AJ51" s="39"/>
      <c r="AK51" s="39"/>
      <c r="AL51" s="39"/>
      <c r="AM51" s="40">
        <f t="shared" si="83"/>
        <v>0</v>
      </c>
      <c r="AN51" s="38"/>
      <c r="AO51" s="39"/>
      <c r="AP51" s="39"/>
      <c r="AQ51" s="39"/>
      <c r="AR51" s="40">
        <f t="shared" si="84"/>
        <v>0</v>
      </c>
      <c r="AS51" s="38"/>
      <c r="AT51" s="39"/>
      <c r="AU51" s="39"/>
      <c r="AV51" s="39"/>
      <c r="AW51" s="40">
        <f t="shared" si="85"/>
        <v>0</v>
      </c>
      <c r="AX51" s="38"/>
      <c r="AY51" s="39"/>
      <c r="AZ51" s="39"/>
      <c r="BA51" s="39"/>
      <c r="BB51" s="40">
        <f t="shared" si="86"/>
        <v>0</v>
      </c>
      <c r="BC51" s="38"/>
      <c r="BD51" s="39"/>
      <c r="BE51" s="39"/>
      <c r="BF51" s="39"/>
      <c r="BG51" s="40">
        <f t="shared" si="87"/>
        <v>0</v>
      </c>
      <c r="BH51" s="38"/>
      <c r="BI51" s="39"/>
      <c r="BJ51" s="39"/>
      <c r="BK51" s="39"/>
      <c r="BL51" s="40">
        <f t="shared" si="88"/>
        <v>0</v>
      </c>
      <c r="BM51" s="38"/>
      <c r="BN51" s="39"/>
      <c r="BO51" s="39"/>
      <c r="BP51" s="39"/>
      <c r="BQ51" s="40">
        <f t="shared" si="89"/>
        <v>0</v>
      </c>
      <c r="BR51" s="38"/>
      <c r="BS51" s="39"/>
      <c r="BT51" s="39"/>
      <c r="BU51" s="39"/>
      <c r="BV51" s="40">
        <f t="shared" si="90"/>
        <v>0</v>
      </c>
      <c r="BW51" s="38"/>
      <c r="BX51" s="39"/>
      <c r="BY51" s="39"/>
      <c r="BZ51" s="39"/>
      <c r="CA51" s="40">
        <f t="shared" si="91"/>
        <v>0</v>
      </c>
      <c r="CB51" s="38"/>
      <c r="CC51" s="39"/>
      <c r="CD51" s="39"/>
      <c r="CE51" s="39"/>
      <c r="CF51" s="40">
        <f t="shared" si="92"/>
        <v>0</v>
      </c>
      <c r="CG51" s="38"/>
      <c r="CH51" s="39"/>
      <c r="CI51" s="39"/>
      <c r="CJ51" s="39"/>
      <c r="CK51" s="40">
        <f t="shared" si="93"/>
        <v>0</v>
      </c>
      <c r="CL51" s="38"/>
      <c r="CM51" s="39"/>
      <c r="CN51" s="39"/>
      <c r="CO51" s="39"/>
      <c r="CP51" s="40">
        <f t="shared" si="94"/>
        <v>0</v>
      </c>
      <c r="CQ51" s="38"/>
      <c r="CR51" s="39"/>
      <c r="CS51" s="39"/>
      <c r="CT51" s="39"/>
      <c r="CU51" s="40">
        <f t="shared" si="95"/>
        <v>0</v>
      </c>
      <c r="CV51" s="38"/>
      <c r="CW51" s="39"/>
      <c r="CX51" s="39"/>
      <c r="CY51" s="39"/>
      <c r="CZ51" s="40">
        <f t="shared" si="96"/>
        <v>0</v>
      </c>
      <c r="DA51" s="38"/>
      <c r="DB51" s="39"/>
      <c r="DC51" s="39"/>
      <c r="DD51" s="39"/>
      <c r="DE51" s="40">
        <f t="shared" si="97"/>
        <v>0</v>
      </c>
      <c r="DF51" s="38"/>
      <c r="DG51" s="39"/>
      <c r="DH51" s="39"/>
      <c r="DI51" s="39"/>
      <c r="DJ51" s="40">
        <f t="shared" si="98"/>
        <v>0</v>
      </c>
      <c r="DK51" s="38"/>
      <c r="DL51" s="39"/>
      <c r="DM51" s="39"/>
      <c r="DN51" s="39"/>
      <c r="DO51" s="40">
        <f t="shared" si="99"/>
        <v>0</v>
      </c>
      <c r="DP51" s="38"/>
      <c r="DQ51" s="39"/>
      <c r="DR51" s="39"/>
      <c r="DS51" s="39"/>
      <c r="DT51" s="40">
        <f t="shared" si="100"/>
        <v>0</v>
      </c>
      <c r="DU51" s="38"/>
      <c r="DV51" s="39"/>
      <c r="DW51" s="39"/>
      <c r="DX51" s="39"/>
      <c r="DY51" s="40">
        <f t="shared" si="101"/>
        <v>0</v>
      </c>
      <c r="DZ51" s="38"/>
      <c r="EA51" s="39"/>
      <c r="EB51" s="39"/>
      <c r="EC51" s="39"/>
      <c r="ED51" s="40">
        <f t="shared" si="102"/>
        <v>0</v>
      </c>
      <c r="EE51" s="38"/>
      <c r="EF51" s="39"/>
      <c r="EG51" s="39"/>
      <c r="EH51" s="39"/>
      <c r="EI51" s="40">
        <f t="shared" si="103"/>
        <v>0</v>
      </c>
      <c r="EJ51" s="38"/>
      <c r="EK51" s="39"/>
      <c r="EL51" s="39"/>
      <c r="EM51" s="39"/>
      <c r="EN51" s="40">
        <f t="shared" si="104"/>
        <v>0</v>
      </c>
      <c r="EO51" s="38"/>
      <c r="EP51" s="39"/>
      <c r="EQ51" s="39"/>
      <c r="ER51" s="39"/>
      <c r="ES51" s="40">
        <f t="shared" si="105"/>
        <v>0</v>
      </c>
      <c r="ET51" s="38"/>
      <c r="EU51" s="39"/>
      <c r="EV51" s="39"/>
      <c r="EW51" s="39"/>
      <c r="EX51" s="40">
        <f t="shared" si="106"/>
        <v>0</v>
      </c>
      <c r="EY51" s="38"/>
      <c r="EZ51" s="39"/>
      <c r="FA51" s="39"/>
      <c r="FB51" s="39"/>
      <c r="FC51" s="40">
        <f t="shared" si="107"/>
        <v>0</v>
      </c>
      <c r="FD51" s="38"/>
      <c r="FE51" s="39"/>
      <c r="FF51" s="39"/>
      <c r="FG51" s="39"/>
      <c r="FH51" s="40">
        <f t="shared" si="108"/>
        <v>0</v>
      </c>
    </row>
    <row r="52" spans="1:164" x14ac:dyDescent="0.2">
      <c r="A52" s="17"/>
      <c r="B52" s="30">
        <v>49</v>
      </c>
      <c r="C52" s="31" t="s">
        <v>35</v>
      </c>
      <c r="D52" s="32" t="s">
        <v>26</v>
      </c>
      <c r="E52" s="33" t="s">
        <v>4</v>
      </c>
      <c r="F52" s="34">
        <f t="shared" si="39"/>
        <v>123.125</v>
      </c>
      <c r="G52" s="35">
        <f t="shared" si="75"/>
        <v>8</v>
      </c>
      <c r="H52" s="58">
        <f t="shared" si="76"/>
        <v>985</v>
      </c>
      <c r="I52" s="36">
        <f t="shared" si="77"/>
        <v>0</v>
      </c>
      <c r="J52" s="37">
        <f t="shared" si="78"/>
        <v>149</v>
      </c>
      <c r="K52" s="37">
        <f t="shared" si="109"/>
        <v>25</v>
      </c>
      <c r="L52" s="43">
        <v>2</v>
      </c>
      <c r="M52" s="43"/>
      <c r="N52" s="44">
        <v>6</v>
      </c>
      <c r="O52" s="38">
        <v>144</v>
      </c>
      <c r="P52" s="39">
        <v>108</v>
      </c>
      <c r="Q52" s="39">
        <v>133</v>
      </c>
      <c r="R52" s="39">
        <v>116</v>
      </c>
      <c r="S52" s="40">
        <f t="shared" si="79"/>
        <v>501</v>
      </c>
      <c r="T52" s="38"/>
      <c r="U52" s="39"/>
      <c r="V52" s="39"/>
      <c r="W52" s="39"/>
      <c r="X52" s="40">
        <f t="shared" si="80"/>
        <v>0</v>
      </c>
      <c r="Y52" s="38"/>
      <c r="Z52" s="39"/>
      <c r="AA52" s="39"/>
      <c r="AB52" s="39"/>
      <c r="AC52" s="40">
        <f t="shared" si="81"/>
        <v>0</v>
      </c>
      <c r="AD52" s="38">
        <v>104</v>
      </c>
      <c r="AE52" s="39">
        <v>127</v>
      </c>
      <c r="AF52" s="39">
        <v>104</v>
      </c>
      <c r="AG52" s="39">
        <v>149</v>
      </c>
      <c r="AH52" s="40">
        <f t="shared" si="82"/>
        <v>484</v>
      </c>
      <c r="AI52" s="38"/>
      <c r="AJ52" s="39"/>
      <c r="AK52" s="39"/>
      <c r="AL52" s="39"/>
      <c r="AM52" s="40">
        <f t="shared" si="83"/>
        <v>0</v>
      </c>
      <c r="AN52" s="38"/>
      <c r="AO52" s="39"/>
      <c r="AP52" s="39"/>
      <c r="AQ52" s="39"/>
      <c r="AR52" s="40">
        <f t="shared" si="84"/>
        <v>0</v>
      </c>
      <c r="AS52" s="38"/>
      <c r="AT52" s="39"/>
      <c r="AU52" s="39"/>
      <c r="AV52" s="39"/>
      <c r="AW52" s="40">
        <f t="shared" si="85"/>
        <v>0</v>
      </c>
      <c r="AX52" s="38"/>
      <c r="AY52" s="39"/>
      <c r="AZ52" s="39"/>
      <c r="BA52" s="39"/>
      <c r="BB52" s="40">
        <f t="shared" si="86"/>
        <v>0</v>
      </c>
      <c r="BC52" s="38"/>
      <c r="BD52" s="39"/>
      <c r="BE52" s="39"/>
      <c r="BF52" s="39"/>
      <c r="BG52" s="40">
        <f t="shared" si="87"/>
        <v>0</v>
      </c>
      <c r="BH52" s="38"/>
      <c r="BI52" s="39"/>
      <c r="BJ52" s="39"/>
      <c r="BK52" s="39"/>
      <c r="BL52" s="40">
        <f t="shared" si="88"/>
        <v>0</v>
      </c>
      <c r="BM52" s="38"/>
      <c r="BN52" s="39"/>
      <c r="BO52" s="39"/>
      <c r="BP52" s="39"/>
      <c r="BQ52" s="40">
        <f t="shared" si="89"/>
        <v>0</v>
      </c>
      <c r="BR52" s="38"/>
      <c r="BS52" s="39"/>
      <c r="BT52" s="39"/>
      <c r="BU52" s="39"/>
      <c r="BV52" s="40">
        <f t="shared" si="90"/>
        <v>0</v>
      </c>
      <c r="BW52" s="38"/>
      <c r="BX52" s="39"/>
      <c r="BY52" s="39"/>
      <c r="BZ52" s="39"/>
      <c r="CA52" s="40">
        <f t="shared" si="91"/>
        <v>0</v>
      </c>
      <c r="CB52" s="38"/>
      <c r="CC52" s="39"/>
      <c r="CD52" s="39"/>
      <c r="CE52" s="39"/>
      <c r="CF52" s="40">
        <f t="shared" si="92"/>
        <v>0</v>
      </c>
      <c r="CG52" s="38"/>
      <c r="CH52" s="39"/>
      <c r="CI52" s="39"/>
      <c r="CJ52" s="39"/>
      <c r="CK52" s="40">
        <f t="shared" si="93"/>
        <v>0</v>
      </c>
      <c r="CL52" s="38"/>
      <c r="CM52" s="39"/>
      <c r="CN52" s="39"/>
      <c r="CO52" s="39"/>
      <c r="CP52" s="40">
        <f t="shared" si="94"/>
        <v>0</v>
      </c>
      <c r="CQ52" s="38"/>
      <c r="CR52" s="39"/>
      <c r="CS52" s="39"/>
      <c r="CT52" s="39"/>
      <c r="CU52" s="40">
        <f t="shared" si="95"/>
        <v>0</v>
      </c>
      <c r="CV52" s="38"/>
      <c r="CW52" s="39"/>
      <c r="CX52" s="39"/>
      <c r="CY52" s="39"/>
      <c r="CZ52" s="40">
        <f t="shared" si="96"/>
        <v>0</v>
      </c>
      <c r="DA52" s="38"/>
      <c r="DB52" s="39"/>
      <c r="DC52" s="39"/>
      <c r="DD52" s="39"/>
      <c r="DE52" s="40">
        <f t="shared" si="97"/>
        <v>0</v>
      </c>
      <c r="DF52" s="38"/>
      <c r="DG52" s="39"/>
      <c r="DH52" s="39"/>
      <c r="DI52" s="39"/>
      <c r="DJ52" s="40">
        <f t="shared" si="98"/>
        <v>0</v>
      </c>
      <c r="DK52" s="38"/>
      <c r="DL52" s="39"/>
      <c r="DM52" s="39"/>
      <c r="DN52" s="39"/>
      <c r="DO52" s="40">
        <f t="shared" si="99"/>
        <v>0</v>
      </c>
      <c r="DP52" s="38"/>
      <c r="DQ52" s="39"/>
      <c r="DR52" s="39"/>
      <c r="DS52" s="39"/>
      <c r="DT52" s="40">
        <f t="shared" si="100"/>
        <v>0</v>
      </c>
      <c r="DU52" s="38"/>
      <c r="DV52" s="39"/>
      <c r="DW52" s="39"/>
      <c r="DX52" s="39"/>
      <c r="DY52" s="40">
        <f t="shared" si="101"/>
        <v>0</v>
      </c>
      <c r="DZ52" s="38"/>
      <c r="EA52" s="39"/>
      <c r="EB52" s="39"/>
      <c r="EC52" s="39"/>
      <c r="ED52" s="40">
        <f t="shared" si="102"/>
        <v>0</v>
      </c>
      <c r="EE52" s="38"/>
      <c r="EF52" s="39"/>
      <c r="EG52" s="39"/>
      <c r="EH52" s="39"/>
      <c r="EI52" s="40">
        <f t="shared" si="103"/>
        <v>0</v>
      </c>
      <c r="EJ52" s="38"/>
      <c r="EK52" s="39"/>
      <c r="EL52" s="39"/>
      <c r="EM52" s="39"/>
      <c r="EN52" s="40">
        <f t="shared" si="104"/>
        <v>0</v>
      </c>
      <c r="EO52" s="38"/>
      <c r="EP52" s="39"/>
      <c r="EQ52" s="39"/>
      <c r="ER52" s="39"/>
      <c r="ES52" s="40">
        <f t="shared" si="105"/>
        <v>0</v>
      </c>
      <c r="ET52" s="38"/>
      <c r="EU52" s="39"/>
      <c r="EV52" s="39"/>
      <c r="EW52" s="39"/>
      <c r="EX52" s="40">
        <f t="shared" si="106"/>
        <v>0</v>
      </c>
      <c r="EY52" s="38"/>
      <c r="EZ52" s="39"/>
      <c r="FA52" s="39"/>
      <c r="FB52" s="39"/>
      <c r="FC52" s="40">
        <f t="shared" si="107"/>
        <v>0</v>
      </c>
      <c r="FD52" s="38"/>
      <c r="FE52" s="39"/>
      <c r="FF52" s="39"/>
      <c r="FG52" s="39"/>
      <c r="FH52" s="40">
        <f t="shared" si="108"/>
        <v>0</v>
      </c>
    </row>
    <row r="53" spans="1:164" x14ac:dyDescent="0.2">
      <c r="A53" s="17"/>
      <c r="B53" s="30">
        <v>50</v>
      </c>
      <c r="C53" s="31" t="s">
        <v>41</v>
      </c>
      <c r="D53" s="32" t="s">
        <v>197</v>
      </c>
      <c r="E53" s="33" t="s">
        <v>2</v>
      </c>
      <c r="F53" s="34">
        <f>IFERROR(SUM(H53/G53),)</f>
        <v>120.375</v>
      </c>
      <c r="G53" s="35">
        <f t="shared" si="75"/>
        <v>8</v>
      </c>
      <c r="H53" s="58">
        <f t="shared" si="76"/>
        <v>963</v>
      </c>
      <c r="I53" s="36">
        <f t="shared" si="77"/>
        <v>0</v>
      </c>
      <c r="J53" s="37">
        <f t="shared" si="78"/>
        <v>143</v>
      </c>
      <c r="K53" s="37">
        <f t="shared" si="109"/>
        <v>0</v>
      </c>
      <c r="L53" s="43">
        <v>0</v>
      </c>
      <c r="M53" s="43"/>
      <c r="N53" s="44">
        <v>8</v>
      </c>
      <c r="O53" s="38"/>
      <c r="P53" s="39"/>
      <c r="Q53" s="39"/>
      <c r="R53" s="39"/>
      <c r="S53" s="40">
        <f t="shared" si="79"/>
        <v>0</v>
      </c>
      <c r="T53" s="38"/>
      <c r="U53" s="39"/>
      <c r="V53" s="39"/>
      <c r="W53" s="39"/>
      <c r="X53" s="40">
        <f t="shared" si="80"/>
        <v>0</v>
      </c>
      <c r="Y53" s="38">
        <v>119</v>
      </c>
      <c r="Z53" s="39">
        <v>143</v>
      </c>
      <c r="AA53" s="39">
        <v>105</v>
      </c>
      <c r="AB53" s="39">
        <v>124</v>
      </c>
      <c r="AC53" s="40">
        <f t="shared" si="81"/>
        <v>491</v>
      </c>
      <c r="AD53" s="38"/>
      <c r="AE53" s="39"/>
      <c r="AF53" s="39"/>
      <c r="AG53" s="39"/>
      <c r="AH53" s="40">
        <f t="shared" si="82"/>
        <v>0</v>
      </c>
      <c r="AI53" s="38"/>
      <c r="AJ53" s="39"/>
      <c r="AK53" s="39"/>
      <c r="AL53" s="39"/>
      <c r="AM53" s="40">
        <f t="shared" si="83"/>
        <v>0</v>
      </c>
      <c r="AN53" s="38"/>
      <c r="AO53" s="39"/>
      <c r="AP53" s="39"/>
      <c r="AQ53" s="39"/>
      <c r="AR53" s="40">
        <f t="shared" si="84"/>
        <v>0</v>
      </c>
      <c r="AS53" s="38"/>
      <c r="AT53" s="39"/>
      <c r="AU53" s="39"/>
      <c r="AV53" s="39"/>
      <c r="AW53" s="40">
        <f t="shared" si="85"/>
        <v>0</v>
      </c>
      <c r="AX53" s="38"/>
      <c r="AY53" s="39"/>
      <c r="AZ53" s="39"/>
      <c r="BA53" s="39"/>
      <c r="BB53" s="40">
        <f t="shared" si="86"/>
        <v>0</v>
      </c>
      <c r="BC53" s="38"/>
      <c r="BD53" s="39"/>
      <c r="BE53" s="39"/>
      <c r="BF53" s="39"/>
      <c r="BG53" s="40">
        <f t="shared" si="87"/>
        <v>0</v>
      </c>
      <c r="BH53" s="38"/>
      <c r="BI53" s="39"/>
      <c r="BJ53" s="39"/>
      <c r="BK53" s="39"/>
      <c r="BL53" s="40">
        <f t="shared" si="88"/>
        <v>0</v>
      </c>
      <c r="BM53" s="38"/>
      <c r="BN53" s="39"/>
      <c r="BO53" s="39"/>
      <c r="BP53" s="39"/>
      <c r="BQ53" s="40">
        <f t="shared" si="89"/>
        <v>0</v>
      </c>
      <c r="BR53" s="38"/>
      <c r="BS53" s="39"/>
      <c r="BT53" s="39"/>
      <c r="BU53" s="39"/>
      <c r="BV53" s="40">
        <f t="shared" si="90"/>
        <v>0</v>
      </c>
      <c r="BW53" s="38"/>
      <c r="BX53" s="39"/>
      <c r="BY53" s="39"/>
      <c r="BZ53" s="39"/>
      <c r="CA53" s="40">
        <f t="shared" si="91"/>
        <v>0</v>
      </c>
      <c r="CB53" s="38"/>
      <c r="CC53" s="39"/>
      <c r="CD53" s="39"/>
      <c r="CE53" s="39"/>
      <c r="CF53" s="40">
        <f t="shared" si="92"/>
        <v>0</v>
      </c>
      <c r="CG53" s="38"/>
      <c r="CH53" s="39"/>
      <c r="CI53" s="39"/>
      <c r="CJ53" s="39"/>
      <c r="CK53" s="40">
        <f t="shared" si="93"/>
        <v>0</v>
      </c>
      <c r="CL53" s="38"/>
      <c r="CM53" s="39"/>
      <c r="CN53" s="39"/>
      <c r="CO53" s="39"/>
      <c r="CP53" s="40">
        <f t="shared" si="94"/>
        <v>0</v>
      </c>
      <c r="CQ53" s="38">
        <v>106</v>
      </c>
      <c r="CR53" s="39">
        <v>126</v>
      </c>
      <c r="CS53" s="39">
        <v>117</v>
      </c>
      <c r="CT53" s="39">
        <v>123</v>
      </c>
      <c r="CU53" s="40">
        <f t="shared" si="95"/>
        <v>472</v>
      </c>
      <c r="CV53" s="38"/>
      <c r="CW53" s="39"/>
      <c r="CX53" s="39"/>
      <c r="CY53" s="39"/>
      <c r="CZ53" s="40">
        <f t="shared" si="96"/>
        <v>0</v>
      </c>
      <c r="DA53" s="38"/>
      <c r="DB53" s="39"/>
      <c r="DC53" s="39"/>
      <c r="DD53" s="39"/>
      <c r="DE53" s="40">
        <f t="shared" si="97"/>
        <v>0</v>
      </c>
      <c r="DF53" s="38"/>
      <c r="DG53" s="39"/>
      <c r="DH53" s="39"/>
      <c r="DI53" s="39"/>
      <c r="DJ53" s="40">
        <f t="shared" si="98"/>
        <v>0</v>
      </c>
      <c r="DK53" s="38"/>
      <c r="DL53" s="39"/>
      <c r="DM53" s="39"/>
      <c r="DN53" s="39"/>
      <c r="DO53" s="40">
        <f t="shared" si="99"/>
        <v>0</v>
      </c>
      <c r="DP53" s="38"/>
      <c r="DQ53" s="39"/>
      <c r="DR53" s="39"/>
      <c r="DS53" s="39"/>
      <c r="DT53" s="40">
        <f t="shared" si="100"/>
        <v>0</v>
      </c>
      <c r="DU53" s="38"/>
      <c r="DV53" s="39"/>
      <c r="DW53" s="39"/>
      <c r="DX53" s="39"/>
      <c r="DY53" s="40">
        <f t="shared" si="101"/>
        <v>0</v>
      </c>
      <c r="DZ53" s="38"/>
      <c r="EA53" s="39"/>
      <c r="EB53" s="39"/>
      <c r="EC53" s="39"/>
      <c r="ED53" s="40">
        <f t="shared" si="102"/>
        <v>0</v>
      </c>
      <c r="EE53" s="38"/>
      <c r="EF53" s="39"/>
      <c r="EG53" s="39"/>
      <c r="EH53" s="39"/>
      <c r="EI53" s="40">
        <f t="shared" si="103"/>
        <v>0</v>
      </c>
      <c r="EJ53" s="38"/>
      <c r="EK53" s="39"/>
      <c r="EL53" s="39"/>
      <c r="EM53" s="39"/>
      <c r="EN53" s="40">
        <f t="shared" si="104"/>
        <v>0</v>
      </c>
      <c r="EO53" s="38"/>
      <c r="EP53" s="39"/>
      <c r="EQ53" s="39"/>
      <c r="ER53" s="39"/>
      <c r="ES53" s="40">
        <f t="shared" si="105"/>
        <v>0</v>
      </c>
      <c r="ET53" s="38"/>
      <c r="EU53" s="39"/>
      <c r="EV53" s="39"/>
      <c r="EW53" s="39"/>
      <c r="EX53" s="40">
        <f t="shared" si="106"/>
        <v>0</v>
      </c>
      <c r="EY53" s="38"/>
      <c r="EZ53" s="39"/>
      <c r="FA53" s="39"/>
      <c r="FB53" s="39"/>
      <c r="FC53" s="40">
        <f t="shared" si="107"/>
        <v>0</v>
      </c>
      <c r="FD53" s="38"/>
      <c r="FE53" s="39"/>
      <c r="FF53" s="39"/>
      <c r="FG53" s="39"/>
      <c r="FH53" s="40">
        <f t="shared" si="108"/>
        <v>0</v>
      </c>
    </row>
    <row r="54" spans="1:164" x14ac:dyDescent="0.2">
      <c r="A54" s="17"/>
      <c r="B54" s="30">
        <v>51</v>
      </c>
      <c r="C54" s="31" t="s">
        <v>41</v>
      </c>
      <c r="D54" s="32" t="s">
        <v>84</v>
      </c>
      <c r="E54" s="33" t="s">
        <v>101</v>
      </c>
      <c r="F54" s="34">
        <f t="shared" ref="F54:F63" si="110">IFERROR(SUM(H54/G54),"")</f>
        <v>118.375</v>
      </c>
      <c r="G54" s="35">
        <f t="shared" si="75"/>
        <v>16</v>
      </c>
      <c r="H54" s="58">
        <f t="shared" si="76"/>
        <v>1894</v>
      </c>
      <c r="I54" s="36">
        <f t="shared" si="77"/>
        <v>0</v>
      </c>
      <c r="J54" s="37">
        <f t="shared" si="78"/>
        <v>157</v>
      </c>
      <c r="K54" s="37">
        <f t="shared" si="109"/>
        <v>12.5</v>
      </c>
      <c r="L54" s="43">
        <v>2</v>
      </c>
      <c r="M54" s="43"/>
      <c r="N54" s="44">
        <v>14</v>
      </c>
      <c r="O54" s="38">
        <v>109</v>
      </c>
      <c r="P54" s="39">
        <v>132</v>
      </c>
      <c r="Q54" s="39">
        <v>97</v>
      </c>
      <c r="R54" s="39">
        <v>105</v>
      </c>
      <c r="S54" s="40">
        <f t="shared" si="79"/>
        <v>443</v>
      </c>
      <c r="T54" s="38">
        <v>117</v>
      </c>
      <c r="U54" s="39">
        <v>116</v>
      </c>
      <c r="V54" s="39">
        <v>150</v>
      </c>
      <c r="W54" s="39">
        <v>101</v>
      </c>
      <c r="X54" s="40">
        <f t="shared" si="80"/>
        <v>484</v>
      </c>
      <c r="Y54" s="38"/>
      <c r="Z54" s="39"/>
      <c r="AA54" s="39"/>
      <c r="AB54" s="39"/>
      <c r="AC54" s="40">
        <f t="shared" si="81"/>
        <v>0</v>
      </c>
      <c r="AD54" s="38">
        <v>125</v>
      </c>
      <c r="AE54" s="39">
        <v>113</v>
      </c>
      <c r="AF54" s="39">
        <v>121</v>
      </c>
      <c r="AG54" s="39">
        <v>157</v>
      </c>
      <c r="AH54" s="40">
        <f t="shared" si="82"/>
        <v>516</v>
      </c>
      <c r="AI54" s="38"/>
      <c r="AJ54" s="39"/>
      <c r="AK54" s="39"/>
      <c r="AL54" s="39"/>
      <c r="AM54" s="40">
        <f t="shared" si="83"/>
        <v>0</v>
      </c>
      <c r="AN54" s="38"/>
      <c r="AO54" s="39"/>
      <c r="AP54" s="39"/>
      <c r="AQ54" s="39"/>
      <c r="AR54" s="40">
        <f t="shared" si="84"/>
        <v>0</v>
      </c>
      <c r="AS54" s="38"/>
      <c r="AT54" s="39"/>
      <c r="AU54" s="39"/>
      <c r="AV54" s="39"/>
      <c r="AW54" s="40">
        <f t="shared" si="85"/>
        <v>0</v>
      </c>
      <c r="AX54" s="38"/>
      <c r="AY54" s="39"/>
      <c r="AZ54" s="39"/>
      <c r="BA54" s="39"/>
      <c r="BB54" s="40">
        <f t="shared" si="86"/>
        <v>0</v>
      </c>
      <c r="BC54" s="38">
        <v>112</v>
      </c>
      <c r="BD54" s="39">
        <v>121</v>
      </c>
      <c r="BE54" s="39">
        <v>114</v>
      </c>
      <c r="BF54" s="39">
        <v>104</v>
      </c>
      <c r="BG54" s="40">
        <f t="shared" si="87"/>
        <v>451</v>
      </c>
      <c r="BH54" s="38"/>
      <c r="BI54" s="39"/>
      <c r="BJ54" s="39"/>
      <c r="BK54" s="39"/>
      <c r="BL54" s="40">
        <f t="shared" si="88"/>
        <v>0</v>
      </c>
      <c r="BM54" s="38"/>
      <c r="BN54" s="39"/>
      <c r="BO54" s="39"/>
      <c r="BP54" s="39"/>
      <c r="BQ54" s="40">
        <f t="shared" si="89"/>
        <v>0</v>
      </c>
      <c r="BR54" s="38"/>
      <c r="BS54" s="39"/>
      <c r="BT54" s="39"/>
      <c r="BU54" s="39"/>
      <c r="BV54" s="40">
        <f t="shared" si="90"/>
        <v>0</v>
      </c>
      <c r="BW54" s="38"/>
      <c r="BX54" s="39"/>
      <c r="BY54" s="39"/>
      <c r="BZ54" s="39"/>
      <c r="CA54" s="40">
        <f t="shared" si="91"/>
        <v>0</v>
      </c>
      <c r="CB54" s="38"/>
      <c r="CC54" s="39"/>
      <c r="CD54" s="39"/>
      <c r="CE54" s="39"/>
      <c r="CF54" s="40">
        <f t="shared" si="92"/>
        <v>0</v>
      </c>
      <c r="CG54" s="38"/>
      <c r="CH54" s="39"/>
      <c r="CI54" s="39"/>
      <c r="CJ54" s="39"/>
      <c r="CK54" s="40">
        <f t="shared" si="93"/>
        <v>0</v>
      </c>
      <c r="CL54" s="38"/>
      <c r="CM54" s="39"/>
      <c r="CN54" s="39"/>
      <c r="CO54" s="39"/>
      <c r="CP54" s="40">
        <f t="shared" si="94"/>
        <v>0</v>
      </c>
      <c r="CQ54" s="38"/>
      <c r="CR54" s="39"/>
      <c r="CS54" s="39"/>
      <c r="CT54" s="39"/>
      <c r="CU54" s="40">
        <f t="shared" si="95"/>
        <v>0</v>
      </c>
      <c r="CV54" s="38"/>
      <c r="CW54" s="39"/>
      <c r="CX54" s="39"/>
      <c r="CY54" s="39"/>
      <c r="CZ54" s="40">
        <f t="shared" si="96"/>
        <v>0</v>
      </c>
      <c r="DA54" s="38"/>
      <c r="DB54" s="39"/>
      <c r="DC54" s="39"/>
      <c r="DD54" s="39"/>
      <c r="DE54" s="40">
        <f t="shared" si="97"/>
        <v>0</v>
      </c>
      <c r="DF54" s="38"/>
      <c r="DG54" s="39"/>
      <c r="DH54" s="39"/>
      <c r="DI54" s="39"/>
      <c r="DJ54" s="40">
        <f t="shared" si="98"/>
        <v>0</v>
      </c>
      <c r="DK54" s="38"/>
      <c r="DL54" s="39"/>
      <c r="DM54" s="39"/>
      <c r="DN54" s="39"/>
      <c r="DO54" s="40">
        <f t="shared" si="99"/>
        <v>0</v>
      </c>
      <c r="DP54" s="38"/>
      <c r="DQ54" s="39"/>
      <c r="DR54" s="39"/>
      <c r="DS54" s="39"/>
      <c r="DT54" s="40">
        <f t="shared" si="100"/>
        <v>0</v>
      </c>
      <c r="DU54" s="38"/>
      <c r="DV54" s="39"/>
      <c r="DW54" s="39"/>
      <c r="DX54" s="39"/>
      <c r="DY54" s="40">
        <f t="shared" si="101"/>
        <v>0</v>
      </c>
      <c r="DZ54" s="38"/>
      <c r="EA54" s="39"/>
      <c r="EB54" s="39"/>
      <c r="EC54" s="39"/>
      <c r="ED54" s="40">
        <f t="shared" si="102"/>
        <v>0</v>
      </c>
      <c r="EE54" s="38"/>
      <c r="EF54" s="39"/>
      <c r="EG54" s="39"/>
      <c r="EH54" s="39"/>
      <c r="EI54" s="40">
        <f t="shared" si="103"/>
        <v>0</v>
      </c>
      <c r="EJ54" s="38"/>
      <c r="EK54" s="39"/>
      <c r="EL54" s="39"/>
      <c r="EM54" s="39"/>
      <c r="EN54" s="40">
        <f t="shared" si="104"/>
        <v>0</v>
      </c>
      <c r="EO54" s="38"/>
      <c r="EP54" s="39"/>
      <c r="EQ54" s="39"/>
      <c r="ER54" s="39"/>
      <c r="ES54" s="40">
        <f t="shared" si="105"/>
        <v>0</v>
      </c>
      <c r="ET54" s="38"/>
      <c r="EU54" s="39"/>
      <c r="EV54" s="39"/>
      <c r="EW54" s="39"/>
      <c r="EX54" s="40">
        <f t="shared" si="106"/>
        <v>0</v>
      </c>
      <c r="EY54" s="38"/>
      <c r="EZ54" s="39"/>
      <c r="FA54" s="39"/>
      <c r="FB54" s="39"/>
      <c r="FC54" s="40">
        <f t="shared" si="107"/>
        <v>0</v>
      </c>
      <c r="FD54" s="38"/>
      <c r="FE54" s="39"/>
      <c r="FF54" s="39"/>
      <c r="FG54" s="39"/>
      <c r="FH54" s="40">
        <f t="shared" si="108"/>
        <v>0</v>
      </c>
    </row>
    <row r="55" spans="1:164" x14ac:dyDescent="0.2">
      <c r="A55" s="17"/>
      <c r="B55" s="30">
        <v>52</v>
      </c>
      <c r="C55" s="31" t="s">
        <v>41</v>
      </c>
      <c r="D55" s="32" t="s">
        <v>93</v>
      </c>
      <c r="E55" s="33" t="s">
        <v>22</v>
      </c>
      <c r="F55" s="34">
        <f t="shared" si="110"/>
        <v>117.83333333333333</v>
      </c>
      <c r="G55" s="35">
        <f t="shared" si="75"/>
        <v>12</v>
      </c>
      <c r="H55" s="58">
        <f t="shared" si="76"/>
        <v>1414</v>
      </c>
      <c r="I55" s="36">
        <f t="shared" si="77"/>
        <v>0</v>
      </c>
      <c r="J55" s="37">
        <f t="shared" si="78"/>
        <v>140</v>
      </c>
      <c r="K55" s="37">
        <f t="shared" si="109"/>
        <v>16.666666666666664</v>
      </c>
      <c r="L55" s="43">
        <v>2</v>
      </c>
      <c r="M55" s="43">
        <v>1</v>
      </c>
      <c r="N55" s="44">
        <v>9</v>
      </c>
      <c r="O55" s="38">
        <v>127</v>
      </c>
      <c r="P55" s="39">
        <v>140</v>
      </c>
      <c r="Q55" s="39">
        <v>115</v>
      </c>
      <c r="R55" s="39">
        <v>109</v>
      </c>
      <c r="S55" s="40">
        <f t="shared" si="79"/>
        <v>491</v>
      </c>
      <c r="T55" s="38"/>
      <c r="U55" s="39"/>
      <c r="V55" s="39"/>
      <c r="W55" s="39"/>
      <c r="X55" s="40">
        <f t="shared" si="80"/>
        <v>0</v>
      </c>
      <c r="Y55" s="38"/>
      <c r="Z55" s="39"/>
      <c r="AA55" s="39"/>
      <c r="AB55" s="39"/>
      <c r="AC55" s="40">
        <f t="shared" si="81"/>
        <v>0</v>
      </c>
      <c r="AD55" s="38">
        <v>102</v>
      </c>
      <c r="AE55" s="39">
        <v>110</v>
      </c>
      <c r="AF55" s="39">
        <v>127</v>
      </c>
      <c r="AG55" s="39">
        <v>85</v>
      </c>
      <c r="AH55" s="40">
        <f t="shared" si="82"/>
        <v>424</v>
      </c>
      <c r="AI55" s="38"/>
      <c r="AJ55" s="39"/>
      <c r="AK55" s="39"/>
      <c r="AL55" s="39"/>
      <c r="AM55" s="40">
        <f t="shared" si="83"/>
        <v>0</v>
      </c>
      <c r="AN55" s="38"/>
      <c r="AO55" s="39"/>
      <c r="AP55" s="39"/>
      <c r="AQ55" s="39"/>
      <c r="AR55" s="40">
        <f t="shared" si="84"/>
        <v>0</v>
      </c>
      <c r="AS55" s="38"/>
      <c r="AT55" s="39"/>
      <c r="AU55" s="39"/>
      <c r="AV55" s="39"/>
      <c r="AW55" s="40">
        <f t="shared" si="85"/>
        <v>0</v>
      </c>
      <c r="AX55" s="38"/>
      <c r="AY55" s="39"/>
      <c r="AZ55" s="39"/>
      <c r="BA55" s="39"/>
      <c r="BB55" s="40">
        <f t="shared" si="86"/>
        <v>0</v>
      </c>
      <c r="BC55" s="38"/>
      <c r="BD55" s="39"/>
      <c r="BE55" s="39"/>
      <c r="BF55" s="39"/>
      <c r="BG55" s="40">
        <f t="shared" si="87"/>
        <v>0</v>
      </c>
      <c r="BH55" s="38"/>
      <c r="BI55" s="39"/>
      <c r="BJ55" s="39"/>
      <c r="BK55" s="39"/>
      <c r="BL55" s="40">
        <f t="shared" si="88"/>
        <v>0</v>
      </c>
      <c r="BM55" s="38"/>
      <c r="BN55" s="39"/>
      <c r="BO55" s="39"/>
      <c r="BP55" s="39"/>
      <c r="BQ55" s="40">
        <f t="shared" si="89"/>
        <v>0</v>
      </c>
      <c r="BR55" s="38"/>
      <c r="BS55" s="39"/>
      <c r="BT55" s="39"/>
      <c r="BU55" s="39"/>
      <c r="BV55" s="40">
        <f t="shared" si="90"/>
        <v>0</v>
      </c>
      <c r="BW55" s="38"/>
      <c r="BX55" s="39"/>
      <c r="BY55" s="39"/>
      <c r="BZ55" s="39"/>
      <c r="CA55" s="40">
        <f t="shared" si="91"/>
        <v>0</v>
      </c>
      <c r="CB55" s="38">
        <v>138</v>
      </c>
      <c r="CC55" s="39">
        <v>115</v>
      </c>
      <c r="CD55" s="39">
        <v>129</v>
      </c>
      <c r="CE55" s="39">
        <v>117</v>
      </c>
      <c r="CF55" s="40">
        <f t="shared" si="92"/>
        <v>499</v>
      </c>
      <c r="CG55" s="38"/>
      <c r="CH55" s="39"/>
      <c r="CI55" s="39"/>
      <c r="CJ55" s="39"/>
      <c r="CK55" s="40">
        <f t="shared" si="93"/>
        <v>0</v>
      </c>
      <c r="CL55" s="38"/>
      <c r="CM55" s="39"/>
      <c r="CN55" s="39"/>
      <c r="CO55" s="39"/>
      <c r="CP55" s="40">
        <f t="shared" si="94"/>
        <v>0</v>
      </c>
      <c r="CQ55" s="38"/>
      <c r="CR55" s="39"/>
      <c r="CS55" s="39"/>
      <c r="CT55" s="39"/>
      <c r="CU55" s="40">
        <f t="shared" si="95"/>
        <v>0</v>
      </c>
      <c r="CV55" s="38"/>
      <c r="CW55" s="39"/>
      <c r="CX55" s="39"/>
      <c r="CY55" s="39"/>
      <c r="CZ55" s="40">
        <f t="shared" si="96"/>
        <v>0</v>
      </c>
      <c r="DA55" s="38"/>
      <c r="DB55" s="39"/>
      <c r="DC55" s="39"/>
      <c r="DD55" s="39"/>
      <c r="DE55" s="40">
        <f t="shared" si="97"/>
        <v>0</v>
      </c>
      <c r="DF55" s="38"/>
      <c r="DG55" s="39"/>
      <c r="DH55" s="39"/>
      <c r="DI55" s="39"/>
      <c r="DJ55" s="40">
        <f t="shared" si="98"/>
        <v>0</v>
      </c>
      <c r="DK55" s="38"/>
      <c r="DL55" s="39"/>
      <c r="DM55" s="39"/>
      <c r="DN55" s="39"/>
      <c r="DO55" s="40">
        <f t="shared" si="99"/>
        <v>0</v>
      </c>
      <c r="DP55" s="38"/>
      <c r="DQ55" s="39"/>
      <c r="DR55" s="39"/>
      <c r="DS55" s="39"/>
      <c r="DT55" s="40">
        <f t="shared" si="100"/>
        <v>0</v>
      </c>
      <c r="DU55" s="38"/>
      <c r="DV55" s="39"/>
      <c r="DW55" s="39"/>
      <c r="DX55" s="39"/>
      <c r="DY55" s="40">
        <f t="shared" si="101"/>
        <v>0</v>
      </c>
      <c r="DZ55" s="38"/>
      <c r="EA55" s="39"/>
      <c r="EB55" s="39"/>
      <c r="EC55" s="39"/>
      <c r="ED55" s="40">
        <f t="shared" si="102"/>
        <v>0</v>
      </c>
      <c r="EE55" s="38"/>
      <c r="EF55" s="39"/>
      <c r="EG55" s="39"/>
      <c r="EH55" s="39"/>
      <c r="EI55" s="40">
        <f t="shared" si="103"/>
        <v>0</v>
      </c>
      <c r="EJ55" s="38"/>
      <c r="EK55" s="39"/>
      <c r="EL55" s="39"/>
      <c r="EM55" s="39"/>
      <c r="EN55" s="40">
        <f t="shared" si="104"/>
        <v>0</v>
      </c>
      <c r="EO55" s="38"/>
      <c r="EP55" s="39"/>
      <c r="EQ55" s="39"/>
      <c r="ER55" s="39"/>
      <c r="ES55" s="40">
        <f t="shared" si="105"/>
        <v>0</v>
      </c>
      <c r="ET55" s="38"/>
      <c r="EU55" s="39"/>
      <c r="EV55" s="39"/>
      <c r="EW55" s="39"/>
      <c r="EX55" s="40">
        <f t="shared" si="106"/>
        <v>0</v>
      </c>
      <c r="EY55" s="38"/>
      <c r="EZ55" s="39"/>
      <c r="FA55" s="39"/>
      <c r="FB55" s="39"/>
      <c r="FC55" s="40">
        <f t="shared" si="107"/>
        <v>0</v>
      </c>
      <c r="FD55" s="38"/>
      <c r="FE55" s="39"/>
      <c r="FF55" s="39"/>
      <c r="FG55" s="39"/>
      <c r="FH55" s="40">
        <f t="shared" si="108"/>
        <v>0</v>
      </c>
    </row>
    <row r="56" spans="1:164" x14ac:dyDescent="0.2">
      <c r="A56" s="17"/>
      <c r="B56" s="30">
        <v>53</v>
      </c>
      <c r="C56" s="31" t="s">
        <v>69</v>
      </c>
      <c r="D56" s="32" t="s">
        <v>79</v>
      </c>
      <c r="E56" s="33" t="s">
        <v>16</v>
      </c>
      <c r="F56" s="34">
        <f t="shared" si="110"/>
        <v>113.9375</v>
      </c>
      <c r="G56" s="35">
        <f t="shared" si="75"/>
        <v>16</v>
      </c>
      <c r="H56" s="58">
        <f t="shared" si="76"/>
        <v>1823</v>
      </c>
      <c r="I56" s="36">
        <f t="shared" si="77"/>
        <v>0</v>
      </c>
      <c r="J56" s="37">
        <f t="shared" si="78"/>
        <v>145</v>
      </c>
      <c r="K56" s="37">
        <f t="shared" si="109"/>
        <v>37.5</v>
      </c>
      <c r="L56" s="43">
        <v>6</v>
      </c>
      <c r="M56" s="43"/>
      <c r="N56" s="44">
        <v>10</v>
      </c>
      <c r="O56" s="38">
        <v>114</v>
      </c>
      <c r="P56" s="39">
        <v>145</v>
      </c>
      <c r="Q56" s="39">
        <v>129</v>
      </c>
      <c r="R56" s="39">
        <v>110</v>
      </c>
      <c r="S56" s="40">
        <f t="shared" si="79"/>
        <v>498</v>
      </c>
      <c r="T56" s="38">
        <v>72</v>
      </c>
      <c r="U56" s="39">
        <v>114</v>
      </c>
      <c r="V56" s="39">
        <v>137</v>
      </c>
      <c r="W56" s="39">
        <v>108</v>
      </c>
      <c r="X56" s="40">
        <f t="shared" si="80"/>
        <v>431</v>
      </c>
      <c r="Y56" s="38">
        <v>107</v>
      </c>
      <c r="Z56" s="39">
        <v>117</v>
      </c>
      <c r="AA56" s="39">
        <v>71</v>
      </c>
      <c r="AB56" s="39">
        <v>122</v>
      </c>
      <c r="AC56" s="40">
        <f t="shared" si="81"/>
        <v>417</v>
      </c>
      <c r="AD56" s="38">
        <v>121</v>
      </c>
      <c r="AE56" s="39">
        <v>124</v>
      </c>
      <c r="AF56" s="39">
        <v>117</v>
      </c>
      <c r="AG56" s="39">
        <v>115</v>
      </c>
      <c r="AH56" s="40">
        <f t="shared" si="82"/>
        <v>477</v>
      </c>
      <c r="AI56" s="38"/>
      <c r="AJ56" s="39"/>
      <c r="AK56" s="39"/>
      <c r="AL56" s="39"/>
      <c r="AM56" s="40">
        <f t="shared" si="83"/>
        <v>0</v>
      </c>
      <c r="AN56" s="38"/>
      <c r="AO56" s="39"/>
      <c r="AP56" s="39"/>
      <c r="AQ56" s="39"/>
      <c r="AR56" s="40">
        <f t="shared" si="84"/>
        <v>0</v>
      </c>
      <c r="AS56" s="38"/>
      <c r="AT56" s="39"/>
      <c r="AU56" s="39"/>
      <c r="AV56" s="39"/>
      <c r="AW56" s="40">
        <f t="shared" si="85"/>
        <v>0</v>
      </c>
      <c r="AX56" s="38"/>
      <c r="AY56" s="39"/>
      <c r="AZ56" s="39"/>
      <c r="BA56" s="39"/>
      <c r="BB56" s="40">
        <f t="shared" si="86"/>
        <v>0</v>
      </c>
      <c r="BC56" s="38"/>
      <c r="BD56" s="39"/>
      <c r="BE56" s="39"/>
      <c r="BF56" s="39"/>
      <c r="BG56" s="40">
        <f t="shared" si="87"/>
        <v>0</v>
      </c>
      <c r="BH56" s="38"/>
      <c r="BI56" s="39"/>
      <c r="BJ56" s="39"/>
      <c r="BK56" s="39"/>
      <c r="BL56" s="40">
        <f t="shared" si="88"/>
        <v>0</v>
      </c>
      <c r="BM56" s="38"/>
      <c r="BN56" s="39"/>
      <c r="BO56" s="39"/>
      <c r="BP56" s="39"/>
      <c r="BQ56" s="40">
        <f t="shared" si="89"/>
        <v>0</v>
      </c>
      <c r="BR56" s="38"/>
      <c r="BS56" s="39"/>
      <c r="BT56" s="39"/>
      <c r="BU56" s="39"/>
      <c r="BV56" s="40">
        <f t="shared" si="90"/>
        <v>0</v>
      </c>
      <c r="BW56" s="38"/>
      <c r="BX56" s="39"/>
      <c r="BY56" s="39"/>
      <c r="BZ56" s="39"/>
      <c r="CA56" s="40">
        <f t="shared" si="91"/>
        <v>0</v>
      </c>
      <c r="CB56" s="38"/>
      <c r="CC56" s="39"/>
      <c r="CD56" s="39"/>
      <c r="CE56" s="39"/>
      <c r="CF56" s="40">
        <f t="shared" si="92"/>
        <v>0</v>
      </c>
      <c r="CG56" s="38"/>
      <c r="CH56" s="39"/>
      <c r="CI56" s="39"/>
      <c r="CJ56" s="39"/>
      <c r="CK56" s="40">
        <f t="shared" si="93"/>
        <v>0</v>
      </c>
      <c r="CL56" s="38"/>
      <c r="CM56" s="39"/>
      <c r="CN56" s="39"/>
      <c r="CO56" s="39"/>
      <c r="CP56" s="40">
        <f t="shared" si="94"/>
        <v>0</v>
      </c>
      <c r="CQ56" s="38"/>
      <c r="CR56" s="39"/>
      <c r="CS56" s="39"/>
      <c r="CT56" s="39"/>
      <c r="CU56" s="40">
        <f t="shared" si="95"/>
        <v>0</v>
      </c>
      <c r="CV56" s="38"/>
      <c r="CW56" s="39"/>
      <c r="CX56" s="39"/>
      <c r="CY56" s="39"/>
      <c r="CZ56" s="40">
        <f t="shared" si="96"/>
        <v>0</v>
      </c>
      <c r="DA56" s="38"/>
      <c r="DB56" s="39"/>
      <c r="DC56" s="39"/>
      <c r="DD56" s="39"/>
      <c r="DE56" s="40">
        <f t="shared" si="97"/>
        <v>0</v>
      </c>
      <c r="DF56" s="38"/>
      <c r="DG56" s="39"/>
      <c r="DH56" s="39"/>
      <c r="DI56" s="39"/>
      <c r="DJ56" s="40">
        <f t="shared" si="98"/>
        <v>0</v>
      </c>
      <c r="DK56" s="38"/>
      <c r="DL56" s="39"/>
      <c r="DM56" s="39"/>
      <c r="DN56" s="39"/>
      <c r="DO56" s="40">
        <f t="shared" si="99"/>
        <v>0</v>
      </c>
      <c r="DP56" s="38"/>
      <c r="DQ56" s="39"/>
      <c r="DR56" s="39"/>
      <c r="DS56" s="39"/>
      <c r="DT56" s="40">
        <f t="shared" si="100"/>
        <v>0</v>
      </c>
      <c r="DU56" s="38"/>
      <c r="DV56" s="39"/>
      <c r="DW56" s="39"/>
      <c r="DX56" s="39"/>
      <c r="DY56" s="40">
        <f t="shared" si="101"/>
        <v>0</v>
      </c>
      <c r="DZ56" s="38"/>
      <c r="EA56" s="39"/>
      <c r="EB56" s="39"/>
      <c r="EC56" s="39"/>
      <c r="ED56" s="40">
        <f t="shared" si="102"/>
        <v>0</v>
      </c>
      <c r="EE56" s="38"/>
      <c r="EF56" s="39"/>
      <c r="EG56" s="39"/>
      <c r="EH56" s="39"/>
      <c r="EI56" s="40">
        <f t="shared" si="103"/>
        <v>0</v>
      </c>
      <c r="EJ56" s="38"/>
      <c r="EK56" s="39"/>
      <c r="EL56" s="39"/>
      <c r="EM56" s="39"/>
      <c r="EN56" s="40">
        <f t="shared" si="104"/>
        <v>0</v>
      </c>
      <c r="EO56" s="38"/>
      <c r="EP56" s="39"/>
      <c r="EQ56" s="39"/>
      <c r="ER56" s="39"/>
      <c r="ES56" s="40">
        <f t="shared" si="105"/>
        <v>0</v>
      </c>
      <c r="ET56" s="38"/>
      <c r="EU56" s="39"/>
      <c r="EV56" s="39"/>
      <c r="EW56" s="39"/>
      <c r="EX56" s="40">
        <f t="shared" si="106"/>
        <v>0</v>
      </c>
      <c r="EY56" s="38"/>
      <c r="EZ56" s="39"/>
      <c r="FA56" s="39"/>
      <c r="FB56" s="39"/>
      <c r="FC56" s="40">
        <f t="shared" si="107"/>
        <v>0</v>
      </c>
      <c r="FD56" s="38"/>
      <c r="FE56" s="39"/>
      <c r="FF56" s="39"/>
      <c r="FG56" s="39"/>
      <c r="FH56" s="40">
        <f t="shared" si="108"/>
        <v>0</v>
      </c>
    </row>
    <row r="57" spans="1:164" x14ac:dyDescent="0.2">
      <c r="A57" s="17"/>
      <c r="B57" s="30">
        <v>54</v>
      </c>
      <c r="C57" s="31" t="s">
        <v>35</v>
      </c>
      <c r="D57" s="32" t="s">
        <v>200</v>
      </c>
      <c r="E57" s="33" t="s">
        <v>9</v>
      </c>
      <c r="F57" s="34">
        <f t="shared" si="110"/>
        <v>113.5625</v>
      </c>
      <c r="G57" s="35">
        <f t="shared" si="75"/>
        <v>16</v>
      </c>
      <c r="H57" s="58">
        <f t="shared" si="76"/>
        <v>1817</v>
      </c>
      <c r="I57" s="36">
        <f t="shared" si="77"/>
        <v>0</v>
      </c>
      <c r="J57" s="37">
        <f t="shared" si="78"/>
        <v>162</v>
      </c>
      <c r="K57" s="37">
        <f t="shared" si="109"/>
        <v>31.25</v>
      </c>
      <c r="L57" s="43">
        <v>5</v>
      </c>
      <c r="M57" s="43"/>
      <c r="N57" s="44">
        <v>11</v>
      </c>
      <c r="O57" s="38"/>
      <c r="P57" s="39"/>
      <c r="Q57" s="39"/>
      <c r="R57" s="39"/>
      <c r="S57" s="40">
        <f t="shared" si="79"/>
        <v>0</v>
      </c>
      <c r="T57" s="38">
        <v>162</v>
      </c>
      <c r="U57" s="39">
        <v>102</v>
      </c>
      <c r="V57" s="39">
        <v>97</v>
      </c>
      <c r="W57" s="39">
        <v>99</v>
      </c>
      <c r="X57" s="40">
        <f t="shared" si="80"/>
        <v>460</v>
      </c>
      <c r="Y57" s="38">
        <v>95</v>
      </c>
      <c r="Z57" s="39">
        <v>107</v>
      </c>
      <c r="AA57" s="39">
        <v>116</v>
      </c>
      <c r="AB57" s="39">
        <v>119</v>
      </c>
      <c r="AC57" s="40">
        <f t="shared" si="81"/>
        <v>437</v>
      </c>
      <c r="AD57" s="38">
        <v>107</v>
      </c>
      <c r="AE57" s="39">
        <v>101</v>
      </c>
      <c r="AF57" s="39">
        <v>154</v>
      </c>
      <c r="AG57" s="39">
        <v>115</v>
      </c>
      <c r="AH57" s="40">
        <f t="shared" si="82"/>
        <v>477</v>
      </c>
      <c r="AI57" s="38"/>
      <c r="AJ57" s="39"/>
      <c r="AK57" s="39"/>
      <c r="AL57" s="39"/>
      <c r="AM57" s="40">
        <f t="shared" si="83"/>
        <v>0</v>
      </c>
      <c r="AN57" s="38"/>
      <c r="AO57" s="39"/>
      <c r="AP57" s="39"/>
      <c r="AQ57" s="39"/>
      <c r="AR57" s="40">
        <f t="shared" si="84"/>
        <v>0</v>
      </c>
      <c r="AS57" s="38"/>
      <c r="AT57" s="39"/>
      <c r="AU57" s="39"/>
      <c r="AV57" s="39"/>
      <c r="AW57" s="40">
        <f t="shared" si="85"/>
        <v>0</v>
      </c>
      <c r="AX57" s="38">
        <v>107</v>
      </c>
      <c r="AY57" s="39">
        <v>132</v>
      </c>
      <c r="AZ57" s="39">
        <v>110</v>
      </c>
      <c r="BA57" s="39">
        <v>94</v>
      </c>
      <c r="BB57" s="40">
        <f t="shared" si="86"/>
        <v>443</v>
      </c>
      <c r="BC57" s="38"/>
      <c r="BD57" s="39"/>
      <c r="BE57" s="39"/>
      <c r="BF57" s="39"/>
      <c r="BG57" s="40">
        <f t="shared" si="87"/>
        <v>0</v>
      </c>
      <c r="BH57" s="38"/>
      <c r="BI57" s="39"/>
      <c r="BJ57" s="39"/>
      <c r="BK57" s="39"/>
      <c r="BL57" s="40">
        <f t="shared" si="88"/>
        <v>0</v>
      </c>
      <c r="BM57" s="38"/>
      <c r="BN57" s="39"/>
      <c r="BO57" s="39"/>
      <c r="BP57" s="39"/>
      <c r="BQ57" s="40">
        <f t="shared" si="89"/>
        <v>0</v>
      </c>
      <c r="BR57" s="38"/>
      <c r="BS57" s="39"/>
      <c r="BT57" s="39"/>
      <c r="BU57" s="39"/>
      <c r="BV57" s="40">
        <f t="shared" si="90"/>
        <v>0</v>
      </c>
      <c r="BW57" s="38"/>
      <c r="BX57" s="39"/>
      <c r="BY57" s="39"/>
      <c r="BZ57" s="39"/>
      <c r="CA57" s="40">
        <f t="shared" si="91"/>
        <v>0</v>
      </c>
      <c r="CB57" s="38"/>
      <c r="CC57" s="39"/>
      <c r="CD57" s="39"/>
      <c r="CE57" s="39"/>
      <c r="CF57" s="40">
        <f t="shared" si="92"/>
        <v>0</v>
      </c>
      <c r="CG57" s="38"/>
      <c r="CH57" s="39"/>
      <c r="CI57" s="39"/>
      <c r="CJ57" s="39"/>
      <c r="CK57" s="40">
        <f t="shared" si="93"/>
        <v>0</v>
      </c>
      <c r="CL57" s="38"/>
      <c r="CM57" s="39"/>
      <c r="CN57" s="39"/>
      <c r="CO57" s="39"/>
      <c r="CP57" s="40">
        <f t="shared" si="94"/>
        <v>0</v>
      </c>
      <c r="CQ57" s="38"/>
      <c r="CR57" s="39"/>
      <c r="CS57" s="39"/>
      <c r="CT57" s="39"/>
      <c r="CU57" s="40">
        <f t="shared" si="95"/>
        <v>0</v>
      </c>
      <c r="CV57" s="38"/>
      <c r="CW57" s="39"/>
      <c r="CX57" s="39"/>
      <c r="CY57" s="39"/>
      <c r="CZ57" s="40">
        <f t="shared" si="96"/>
        <v>0</v>
      </c>
      <c r="DA57" s="38"/>
      <c r="DB57" s="39"/>
      <c r="DC57" s="39"/>
      <c r="DD57" s="39"/>
      <c r="DE57" s="40">
        <f t="shared" si="97"/>
        <v>0</v>
      </c>
      <c r="DF57" s="38"/>
      <c r="DG57" s="39"/>
      <c r="DH57" s="39"/>
      <c r="DI57" s="39"/>
      <c r="DJ57" s="40">
        <f t="shared" si="98"/>
        <v>0</v>
      </c>
      <c r="DK57" s="38"/>
      <c r="DL57" s="39"/>
      <c r="DM57" s="39"/>
      <c r="DN57" s="39"/>
      <c r="DO57" s="40">
        <f t="shared" si="99"/>
        <v>0</v>
      </c>
      <c r="DP57" s="38"/>
      <c r="DQ57" s="39"/>
      <c r="DR57" s="39"/>
      <c r="DS57" s="39"/>
      <c r="DT57" s="40">
        <f t="shared" si="100"/>
        <v>0</v>
      </c>
      <c r="DU57" s="38"/>
      <c r="DV57" s="39"/>
      <c r="DW57" s="39"/>
      <c r="DX57" s="39"/>
      <c r="DY57" s="40">
        <f t="shared" si="101"/>
        <v>0</v>
      </c>
      <c r="DZ57" s="38"/>
      <c r="EA57" s="39"/>
      <c r="EB57" s="39"/>
      <c r="EC57" s="39"/>
      <c r="ED57" s="40">
        <f t="shared" si="102"/>
        <v>0</v>
      </c>
      <c r="EE57" s="38"/>
      <c r="EF57" s="39"/>
      <c r="EG57" s="39"/>
      <c r="EH57" s="39"/>
      <c r="EI57" s="40">
        <f t="shared" si="103"/>
        <v>0</v>
      </c>
      <c r="EJ57" s="38"/>
      <c r="EK57" s="39"/>
      <c r="EL57" s="39"/>
      <c r="EM57" s="39"/>
      <c r="EN57" s="40">
        <f t="shared" si="104"/>
        <v>0</v>
      </c>
      <c r="EO57" s="38"/>
      <c r="EP57" s="39"/>
      <c r="EQ57" s="39"/>
      <c r="ER57" s="39"/>
      <c r="ES57" s="40">
        <f t="shared" si="105"/>
        <v>0</v>
      </c>
      <c r="ET57" s="38"/>
      <c r="EU57" s="39"/>
      <c r="EV57" s="39"/>
      <c r="EW57" s="39"/>
      <c r="EX57" s="40">
        <f t="shared" si="106"/>
        <v>0</v>
      </c>
      <c r="EY57" s="38"/>
      <c r="EZ57" s="39"/>
      <c r="FA57" s="39"/>
      <c r="FB57" s="39"/>
      <c r="FC57" s="40">
        <f t="shared" si="107"/>
        <v>0</v>
      </c>
      <c r="FD57" s="38"/>
      <c r="FE57" s="39"/>
      <c r="FF57" s="39"/>
      <c r="FG57" s="39"/>
      <c r="FH57" s="40">
        <f t="shared" si="108"/>
        <v>0</v>
      </c>
    </row>
    <row r="58" spans="1:164" x14ac:dyDescent="0.2">
      <c r="A58" s="17"/>
      <c r="B58" s="30">
        <v>55</v>
      </c>
      <c r="C58" s="31" t="s">
        <v>35</v>
      </c>
      <c r="D58" s="32" t="s">
        <v>96</v>
      </c>
      <c r="E58" s="33" t="s">
        <v>97</v>
      </c>
      <c r="F58" s="34">
        <f t="shared" si="110"/>
        <v>108.83333333333333</v>
      </c>
      <c r="G58" s="35">
        <f t="shared" si="75"/>
        <v>12</v>
      </c>
      <c r="H58" s="58">
        <f t="shared" si="76"/>
        <v>1306</v>
      </c>
      <c r="I58" s="36">
        <f t="shared" si="77"/>
        <v>0</v>
      </c>
      <c r="J58" s="37">
        <f t="shared" si="78"/>
        <v>181</v>
      </c>
      <c r="K58" s="37">
        <f t="shared" si="109"/>
        <v>8.3333333333333321</v>
      </c>
      <c r="L58" s="43">
        <v>1</v>
      </c>
      <c r="M58" s="43"/>
      <c r="N58" s="44">
        <v>11</v>
      </c>
      <c r="O58" s="38"/>
      <c r="P58" s="39"/>
      <c r="Q58" s="39"/>
      <c r="R58" s="39"/>
      <c r="S58" s="40">
        <f t="shared" si="79"/>
        <v>0</v>
      </c>
      <c r="T58" s="38">
        <v>84</v>
      </c>
      <c r="U58" s="39">
        <v>105</v>
      </c>
      <c r="V58" s="39">
        <v>90</v>
      </c>
      <c r="W58" s="39">
        <v>93</v>
      </c>
      <c r="X58" s="40">
        <f t="shared" si="80"/>
        <v>372</v>
      </c>
      <c r="Y58" s="38">
        <v>118</v>
      </c>
      <c r="Z58" s="39">
        <v>93</v>
      </c>
      <c r="AA58" s="39">
        <v>92</v>
      </c>
      <c r="AB58" s="39">
        <v>98</v>
      </c>
      <c r="AC58" s="40">
        <f t="shared" si="81"/>
        <v>401</v>
      </c>
      <c r="AD58" s="38">
        <v>80</v>
      </c>
      <c r="AE58" s="39">
        <v>124</v>
      </c>
      <c r="AF58" s="39">
        <v>148</v>
      </c>
      <c r="AG58" s="39">
        <v>181</v>
      </c>
      <c r="AH58" s="40">
        <f t="shared" si="82"/>
        <v>533</v>
      </c>
      <c r="AI58" s="38"/>
      <c r="AJ58" s="39"/>
      <c r="AK58" s="39"/>
      <c r="AL58" s="39"/>
      <c r="AM58" s="40">
        <f t="shared" si="83"/>
        <v>0</v>
      </c>
      <c r="AN58" s="38"/>
      <c r="AO58" s="39"/>
      <c r="AP58" s="39"/>
      <c r="AQ58" s="39"/>
      <c r="AR58" s="40">
        <f t="shared" si="84"/>
        <v>0</v>
      </c>
      <c r="AS58" s="38"/>
      <c r="AT58" s="39"/>
      <c r="AU58" s="39"/>
      <c r="AV58" s="39"/>
      <c r="AW58" s="40">
        <f t="shared" si="85"/>
        <v>0</v>
      </c>
      <c r="AX58" s="38"/>
      <c r="AY58" s="39"/>
      <c r="AZ58" s="39"/>
      <c r="BA58" s="39"/>
      <c r="BB58" s="40">
        <f t="shared" si="86"/>
        <v>0</v>
      </c>
      <c r="BC58" s="38"/>
      <c r="BD58" s="39"/>
      <c r="BE58" s="39"/>
      <c r="BF58" s="39"/>
      <c r="BG58" s="40">
        <f t="shared" si="87"/>
        <v>0</v>
      </c>
      <c r="BH58" s="38"/>
      <c r="BI58" s="39"/>
      <c r="BJ58" s="39"/>
      <c r="BK58" s="39"/>
      <c r="BL58" s="40">
        <f t="shared" si="88"/>
        <v>0</v>
      </c>
      <c r="BM58" s="38"/>
      <c r="BN58" s="39"/>
      <c r="BO58" s="39"/>
      <c r="BP58" s="39"/>
      <c r="BQ58" s="40">
        <f t="shared" si="89"/>
        <v>0</v>
      </c>
      <c r="BR58" s="38"/>
      <c r="BS58" s="39"/>
      <c r="BT58" s="39"/>
      <c r="BU58" s="39"/>
      <c r="BV58" s="40">
        <f t="shared" si="90"/>
        <v>0</v>
      </c>
      <c r="BW58" s="38"/>
      <c r="BX58" s="39"/>
      <c r="BY58" s="39"/>
      <c r="BZ58" s="39"/>
      <c r="CA58" s="40">
        <f t="shared" si="91"/>
        <v>0</v>
      </c>
      <c r="CB58" s="38"/>
      <c r="CC58" s="39"/>
      <c r="CD58" s="39"/>
      <c r="CE58" s="39"/>
      <c r="CF58" s="40">
        <f t="shared" si="92"/>
        <v>0</v>
      </c>
      <c r="CG58" s="38"/>
      <c r="CH58" s="39"/>
      <c r="CI58" s="39"/>
      <c r="CJ58" s="39"/>
      <c r="CK58" s="40">
        <f t="shared" si="93"/>
        <v>0</v>
      </c>
      <c r="CL58" s="38"/>
      <c r="CM58" s="39"/>
      <c r="CN58" s="39"/>
      <c r="CO58" s="39"/>
      <c r="CP58" s="40">
        <f t="shared" si="94"/>
        <v>0</v>
      </c>
      <c r="CQ58" s="38"/>
      <c r="CR58" s="39"/>
      <c r="CS58" s="39"/>
      <c r="CT58" s="39"/>
      <c r="CU58" s="40">
        <f t="shared" si="95"/>
        <v>0</v>
      </c>
      <c r="CV58" s="38"/>
      <c r="CW58" s="39"/>
      <c r="CX58" s="39"/>
      <c r="CY58" s="39"/>
      <c r="CZ58" s="40">
        <f t="shared" si="96"/>
        <v>0</v>
      </c>
      <c r="DA58" s="38"/>
      <c r="DB58" s="39"/>
      <c r="DC58" s="39"/>
      <c r="DD58" s="39"/>
      <c r="DE58" s="40">
        <f t="shared" si="97"/>
        <v>0</v>
      </c>
      <c r="DF58" s="38"/>
      <c r="DG58" s="39"/>
      <c r="DH58" s="39"/>
      <c r="DI58" s="39"/>
      <c r="DJ58" s="40">
        <f t="shared" si="98"/>
        <v>0</v>
      </c>
      <c r="DK58" s="38"/>
      <c r="DL58" s="39"/>
      <c r="DM58" s="39"/>
      <c r="DN58" s="39"/>
      <c r="DO58" s="40">
        <f t="shared" si="99"/>
        <v>0</v>
      </c>
      <c r="DP58" s="38"/>
      <c r="DQ58" s="39"/>
      <c r="DR58" s="39"/>
      <c r="DS58" s="39"/>
      <c r="DT58" s="40">
        <f t="shared" si="100"/>
        <v>0</v>
      </c>
      <c r="DU58" s="38"/>
      <c r="DV58" s="39"/>
      <c r="DW58" s="39"/>
      <c r="DX58" s="39"/>
      <c r="DY58" s="40">
        <f t="shared" si="101"/>
        <v>0</v>
      </c>
      <c r="DZ58" s="38"/>
      <c r="EA58" s="39"/>
      <c r="EB58" s="39"/>
      <c r="EC58" s="39"/>
      <c r="ED58" s="40">
        <f t="shared" si="102"/>
        <v>0</v>
      </c>
      <c r="EE58" s="38"/>
      <c r="EF58" s="39"/>
      <c r="EG58" s="39"/>
      <c r="EH58" s="39"/>
      <c r="EI58" s="40">
        <f t="shared" si="103"/>
        <v>0</v>
      </c>
      <c r="EJ58" s="38"/>
      <c r="EK58" s="39"/>
      <c r="EL58" s="39"/>
      <c r="EM58" s="39"/>
      <c r="EN58" s="40">
        <f t="shared" si="104"/>
        <v>0</v>
      </c>
      <c r="EO58" s="38"/>
      <c r="EP58" s="39"/>
      <c r="EQ58" s="39"/>
      <c r="ER58" s="39"/>
      <c r="ES58" s="40">
        <f t="shared" si="105"/>
        <v>0</v>
      </c>
      <c r="ET58" s="38"/>
      <c r="EU58" s="39"/>
      <c r="EV58" s="39"/>
      <c r="EW58" s="39"/>
      <c r="EX58" s="40">
        <f t="shared" si="106"/>
        <v>0</v>
      </c>
      <c r="EY58" s="38"/>
      <c r="EZ58" s="39"/>
      <c r="FA58" s="39"/>
      <c r="FB58" s="39"/>
      <c r="FC58" s="40">
        <f t="shared" si="107"/>
        <v>0</v>
      </c>
      <c r="FD58" s="38"/>
      <c r="FE58" s="39"/>
      <c r="FF58" s="39"/>
      <c r="FG58" s="39"/>
      <c r="FH58" s="40">
        <f t="shared" si="108"/>
        <v>0</v>
      </c>
    </row>
    <row r="59" spans="1:164" x14ac:dyDescent="0.2">
      <c r="A59" s="17"/>
      <c r="B59" s="30">
        <v>56</v>
      </c>
      <c r="C59" s="31" t="s">
        <v>35</v>
      </c>
      <c r="D59" s="32" t="s">
        <v>83</v>
      </c>
      <c r="E59" s="33" t="s">
        <v>4</v>
      </c>
      <c r="F59" s="34">
        <f t="shared" si="110"/>
        <v>104.5</v>
      </c>
      <c r="G59" s="35">
        <f t="shared" si="75"/>
        <v>8</v>
      </c>
      <c r="H59" s="58">
        <f t="shared" si="76"/>
        <v>836</v>
      </c>
      <c r="I59" s="36">
        <f t="shared" si="77"/>
        <v>0</v>
      </c>
      <c r="J59" s="37">
        <f t="shared" si="78"/>
        <v>136</v>
      </c>
      <c r="K59" s="37">
        <f t="shared" si="109"/>
        <v>37.5</v>
      </c>
      <c r="L59" s="43">
        <v>3</v>
      </c>
      <c r="M59" s="43"/>
      <c r="N59" s="44">
        <v>5</v>
      </c>
      <c r="O59" s="38">
        <v>71</v>
      </c>
      <c r="P59" s="39">
        <v>105</v>
      </c>
      <c r="Q59" s="39">
        <v>108</v>
      </c>
      <c r="R59" s="39">
        <v>81</v>
      </c>
      <c r="S59" s="40">
        <f t="shared" si="79"/>
        <v>365</v>
      </c>
      <c r="T59" s="38"/>
      <c r="U59" s="39"/>
      <c r="V59" s="39"/>
      <c r="W59" s="39"/>
      <c r="X59" s="40">
        <f t="shared" si="80"/>
        <v>0</v>
      </c>
      <c r="Y59" s="38"/>
      <c r="Z59" s="39"/>
      <c r="AA59" s="39"/>
      <c r="AB59" s="39"/>
      <c r="AC59" s="40">
        <f t="shared" si="81"/>
        <v>0</v>
      </c>
      <c r="AD59" s="38">
        <v>129</v>
      </c>
      <c r="AE59" s="39">
        <v>108</v>
      </c>
      <c r="AF59" s="39">
        <v>98</v>
      </c>
      <c r="AG59" s="39">
        <v>136</v>
      </c>
      <c r="AH59" s="40">
        <f t="shared" si="82"/>
        <v>471</v>
      </c>
      <c r="AI59" s="38"/>
      <c r="AJ59" s="39"/>
      <c r="AK59" s="39"/>
      <c r="AL59" s="39"/>
      <c r="AM59" s="40">
        <f t="shared" si="83"/>
        <v>0</v>
      </c>
      <c r="AN59" s="38"/>
      <c r="AO59" s="39"/>
      <c r="AP59" s="39"/>
      <c r="AQ59" s="39"/>
      <c r="AR59" s="40">
        <f t="shared" si="84"/>
        <v>0</v>
      </c>
      <c r="AS59" s="38"/>
      <c r="AT59" s="39"/>
      <c r="AU59" s="39"/>
      <c r="AV59" s="39"/>
      <c r="AW59" s="40">
        <f t="shared" si="85"/>
        <v>0</v>
      </c>
      <c r="AX59" s="38"/>
      <c r="AY59" s="39"/>
      <c r="AZ59" s="39"/>
      <c r="BA59" s="39"/>
      <c r="BB59" s="40">
        <f t="shared" si="86"/>
        <v>0</v>
      </c>
      <c r="BC59" s="38"/>
      <c r="BD59" s="39"/>
      <c r="BE59" s="39"/>
      <c r="BF59" s="39"/>
      <c r="BG59" s="40">
        <f t="shared" si="87"/>
        <v>0</v>
      </c>
      <c r="BH59" s="38"/>
      <c r="BI59" s="39"/>
      <c r="BJ59" s="39"/>
      <c r="BK59" s="39"/>
      <c r="BL59" s="40">
        <f t="shared" si="88"/>
        <v>0</v>
      </c>
      <c r="BM59" s="38"/>
      <c r="BN59" s="39"/>
      <c r="BO59" s="39"/>
      <c r="BP59" s="39"/>
      <c r="BQ59" s="40">
        <f t="shared" si="89"/>
        <v>0</v>
      </c>
      <c r="BR59" s="38"/>
      <c r="BS59" s="39"/>
      <c r="BT59" s="39"/>
      <c r="BU59" s="39"/>
      <c r="BV59" s="40">
        <f t="shared" si="90"/>
        <v>0</v>
      </c>
      <c r="BW59" s="38"/>
      <c r="BX59" s="39"/>
      <c r="BY59" s="39"/>
      <c r="BZ59" s="39"/>
      <c r="CA59" s="40">
        <f t="shared" si="91"/>
        <v>0</v>
      </c>
      <c r="CB59" s="38"/>
      <c r="CC59" s="39"/>
      <c r="CD59" s="39"/>
      <c r="CE59" s="39"/>
      <c r="CF59" s="40">
        <f t="shared" si="92"/>
        <v>0</v>
      </c>
      <c r="CG59" s="38"/>
      <c r="CH59" s="39"/>
      <c r="CI59" s="39"/>
      <c r="CJ59" s="39"/>
      <c r="CK59" s="40">
        <f t="shared" si="93"/>
        <v>0</v>
      </c>
      <c r="CL59" s="38"/>
      <c r="CM59" s="39"/>
      <c r="CN59" s="39"/>
      <c r="CO59" s="39"/>
      <c r="CP59" s="40">
        <f t="shared" si="94"/>
        <v>0</v>
      </c>
      <c r="CQ59" s="38"/>
      <c r="CR59" s="39"/>
      <c r="CS59" s="39"/>
      <c r="CT59" s="39"/>
      <c r="CU59" s="40">
        <f t="shared" si="95"/>
        <v>0</v>
      </c>
      <c r="CV59" s="38"/>
      <c r="CW59" s="39"/>
      <c r="CX59" s="39"/>
      <c r="CY59" s="39"/>
      <c r="CZ59" s="40">
        <f t="shared" si="96"/>
        <v>0</v>
      </c>
      <c r="DA59" s="38"/>
      <c r="DB59" s="39"/>
      <c r="DC59" s="39"/>
      <c r="DD59" s="39"/>
      <c r="DE59" s="40">
        <f t="shared" si="97"/>
        <v>0</v>
      </c>
      <c r="DF59" s="38"/>
      <c r="DG59" s="39"/>
      <c r="DH59" s="39"/>
      <c r="DI59" s="39"/>
      <c r="DJ59" s="40">
        <f t="shared" si="98"/>
        <v>0</v>
      </c>
      <c r="DK59" s="38"/>
      <c r="DL59" s="39"/>
      <c r="DM59" s="39"/>
      <c r="DN59" s="39"/>
      <c r="DO59" s="40">
        <f t="shared" si="99"/>
        <v>0</v>
      </c>
      <c r="DP59" s="38"/>
      <c r="DQ59" s="39"/>
      <c r="DR59" s="39"/>
      <c r="DS59" s="39"/>
      <c r="DT59" s="40">
        <f t="shared" si="100"/>
        <v>0</v>
      </c>
      <c r="DU59" s="38"/>
      <c r="DV59" s="39"/>
      <c r="DW59" s="39"/>
      <c r="DX59" s="39"/>
      <c r="DY59" s="40">
        <f t="shared" si="101"/>
        <v>0</v>
      </c>
      <c r="DZ59" s="38"/>
      <c r="EA59" s="39"/>
      <c r="EB59" s="39"/>
      <c r="EC59" s="39"/>
      <c r="ED59" s="40">
        <f t="shared" si="102"/>
        <v>0</v>
      </c>
      <c r="EE59" s="38"/>
      <c r="EF59" s="39"/>
      <c r="EG59" s="39"/>
      <c r="EH59" s="39"/>
      <c r="EI59" s="40">
        <f t="shared" si="103"/>
        <v>0</v>
      </c>
      <c r="EJ59" s="38"/>
      <c r="EK59" s="39"/>
      <c r="EL59" s="39"/>
      <c r="EM59" s="39"/>
      <c r="EN59" s="40">
        <f t="shared" si="104"/>
        <v>0</v>
      </c>
      <c r="EO59" s="38"/>
      <c r="EP59" s="39"/>
      <c r="EQ59" s="39"/>
      <c r="ER59" s="39"/>
      <c r="ES59" s="40">
        <f t="shared" si="105"/>
        <v>0</v>
      </c>
      <c r="ET59" s="38"/>
      <c r="EU59" s="39"/>
      <c r="EV59" s="39"/>
      <c r="EW59" s="39"/>
      <c r="EX59" s="40">
        <f t="shared" si="106"/>
        <v>0</v>
      </c>
      <c r="EY59" s="38"/>
      <c r="EZ59" s="39"/>
      <c r="FA59" s="39"/>
      <c r="FB59" s="39"/>
      <c r="FC59" s="40">
        <f t="shared" si="107"/>
        <v>0</v>
      </c>
      <c r="FD59" s="38"/>
      <c r="FE59" s="39"/>
      <c r="FF59" s="39"/>
      <c r="FG59" s="39"/>
      <c r="FH59" s="40">
        <f t="shared" si="108"/>
        <v>0</v>
      </c>
    </row>
    <row r="60" spans="1:164" x14ac:dyDescent="0.2">
      <c r="A60" s="17"/>
      <c r="B60" s="30">
        <v>57</v>
      </c>
      <c r="C60" s="31" t="s">
        <v>41</v>
      </c>
      <c r="D60" s="32" t="s">
        <v>24</v>
      </c>
      <c r="E60" s="33" t="s">
        <v>108</v>
      </c>
      <c r="F60" s="34">
        <f t="shared" si="110"/>
        <v>102</v>
      </c>
      <c r="G60" s="35">
        <f t="shared" si="75"/>
        <v>8</v>
      </c>
      <c r="H60" s="58">
        <f t="shared" si="76"/>
        <v>816</v>
      </c>
      <c r="I60" s="36">
        <f t="shared" si="77"/>
        <v>0</v>
      </c>
      <c r="J60" s="37">
        <f t="shared" si="78"/>
        <v>129</v>
      </c>
      <c r="K60" s="37">
        <f t="shared" si="109"/>
        <v>12.5</v>
      </c>
      <c r="L60" s="43">
        <v>1</v>
      </c>
      <c r="M60" s="43"/>
      <c r="N60" s="44">
        <v>7</v>
      </c>
      <c r="O60" s="38"/>
      <c r="P60" s="39"/>
      <c r="Q60" s="39"/>
      <c r="R60" s="39"/>
      <c r="S60" s="40">
        <f t="shared" si="79"/>
        <v>0</v>
      </c>
      <c r="T60" s="38">
        <v>94</v>
      </c>
      <c r="U60" s="39">
        <v>113</v>
      </c>
      <c r="V60" s="39">
        <v>99</v>
      </c>
      <c r="W60" s="39"/>
      <c r="X60" s="40">
        <f t="shared" si="80"/>
        <v>306</v>
      </c>
      <c r="Y60" s="38">
        <v>95</v>
      </c>
      <c r="Z60" s="39">
        <v>91</v>
      </c>
      <c r="AA60" s="39"/>
      <c r="AB60" s="39"/>
      <c r="AC60" s="40">
        <f t="shared" si="81"/>
        <v>186</v>
      </c>
      <c r="AD60" s="38">
        <v>76</v>
      </c>
      <c r="AE60" s="39">
        <v>129</v>
      </c>
      <c r="AF60" s="39">
        <v>119</v>
      </c>
      <c r="AG60" s="39"/>
      <c r="AH60" s="40">
        <f t="shared" si="82"/>
        <v>324</v>
      </c>
      <c r="AI60" s="38"/>
      <c r="AJ60" s="39"/>
      <c r="AK60" s="39"/>
      <c r="AL60" s="39"/>
      <c r="AM60" s="40">
        <f t="shared" si="83"/>
        <v>0</v>
      </c>
      <c r="AN60" s="38"/>
      <c r="AO60" s="39"/>
      <c r="AP60" s="39"/>
      <c r="AQ60" s="39"/>
      <c r="AR60" s="40">
        <f t="shared" si="84"/>
        <v>0</v>
      </c>
      <c r="AS60" s="38"/>
      <c r="AT60" s="39"/>
      <c r="AU60" s="39"/>
      <c r="AV60" s="39"/>
      <c r="AW60" s="40">
        <f t="shared" si="85"/>
        <v>0</v>
      </c>
      <c r="AX60" s="38"/>
      <c r="AY60" s="39"/>
      <c r="AZ60" s="39"/>
      <c r="BA60" s="39"/>
      <c r="BB60" s="40">
        <f t="shared" si="86"/>
        <v>0</v>
      </c>
      <c r="BC60" s="38"/>
      <c r="BD60" s="39"/>
      <c r="BE60" s="39"/>
      <c r="BF60" s="39"/>
      <c r="BG60" s="40">
        <f t="shared" si="87"/>
        <v>0</v>
      </c>
      <c r="BH60" s="38"/>
      <c r="BI60" s="39"/>
      <c r="BJ60" s="39"/>
      <c r="BK60" s="39"/>
      <c r="BL60" s="40">
        <f t="shared" si="88"/>
        <v>0</v>
      </c>
      <c r="BM60" s="38"/>
      <c r="BN60" s="39"/>
      <c r="BO60" s="39"/>
      <c r="BP60" s="39"/>
      <c r="BQ60" s="40">
        <f t="shared" si="89"/>
        <v>0</v>
      </c>
      <c r="BR60" s="38"/>
      <c r="BS60" s="39"/>
      <c r="BT60" s="39"/>
      <c r="BU60" s="39"/>
      <c r="BV60" s="40">
        <f t="shared" si="90"/>
        <v>0</v>
      </c>
      <c r="BW60" s="38"/>
      <c r="BX60" s="39"/>
      <c r="BY60" s="39"/>
      <c r="BZ60" s="39"/>
      <c r="CA60" s="40">
        <f t="shared" si="91"/>
        <v>0</v>
      </c>
      <c r="CB60" s="38"/>
      <c r="CC60" s="39"/>
      <c r="CD60" s="39"/>
      <c r="CE60" s="39"/>
      <c r="CF60" s="40">
        <f t="shared" si="92"/>
        <v>0</v>
      </c>
      <c r="CG60" s="38"/>
      <c r="CH60" s="39"/>
      <c r="CI60" s="39"/>
      <c r="CJ60" s="39"/>
      <c r="CK60" s="40">
        <f t="shared" si="93"/>
        <v>0</v>
      </c>
      <c r="CL60" s="38"/>
      <c r="CM60" s="39"/>
      <c r="CN60" s="39"/>
      <c r="CO60" s="39"/>
      <c r="CP60" s="40">
        <f t="shared" si="94"/>
        <v>0</v>
      </c>
      <c r="CQ60" s="38"/>
      <c r="CR60" s="39"/>
      <c r="CS60" s="39"/>
      <c r="CT60" s="39"/>
      <c r="CU60" s="40">
        <f t="shared" si="95"/>
        <v>0</v>
      </c>
      <c r="CV60" s="38"/>
      <c r="CW60" s="39"/>
      <c r="CX60" s="39"/>
      <c r="CY60" s="39"/>
      <c r="CZ60" s="40">
        <f t="shared" si="96"/>
        <v>0</v>
      </c>
      <c r="DA60" s="38"/>
      <c r="DB60" s="39"/>
      <c r="DC60" s="39"/>
      <c r="DD60" s="39"/>
      <c r="DE60" s="40">
        <f t="shared" si="97"/>
        <v>0</v>
      </c>
      <c r="DF60" s="38"/>
      <c r="DG60" s="39"/>
      <c r="DH60" s="39"/>
      <c r="DI60" s="39"/>
      <c r="DJ60" s="40">
        <f t="shared" si="98"/>
        <v>0</v>
      </c>
      <c r="DK60" s="38"/>
      <c r="DL60" s="39"/>
      <c r="DM60" s="39"/>
      <c r="DN60" s="39"/>
      <c r="DO60" s="40">
        <f t="shared" si="99"/>
        <v>0</v>
      </c>
      <c r="DP60" s="38"/>
      <c r="DQ60" s="39"/>
      <c r="DR60" s="39"/>
      <c r="DS60" s="39"/>
      <c r="DT60" s="40">
        <f t="shared" si="100"/>
        <v>0</v>
      </c>
      <c r="DU60" s="38"/>
      <c r="DV60" s="39"/>
      <c r="DW60" s="39"/>
      <c r="DX60" s="39"/>
      <c r="DY60" s="40">
        <f t="shared" si="101"/>
        <v>0</v>
      </c>
      <c r="DZ60" s="38"/>
      <c r="EA60" s="39"/>
      <c r="EB60" s="39"/>
      <c r="EC60" s="39"/>
      <c r="ED60" s="40">
        <f t="shared" si="102"/>
        <v>0</v>
      </c>
      <c r="EE60" s="38"/>
      <c r="EF60" s="39"/>
      <c r="EG60" s="39"/>
      <c r="EH60" s="39"/>
      <c r="EI60" s="40">
        <f t="shared" si="103"/>
        <v>0</v>
      </c>
      <c r="EJ60" s="38"/>
      <c r="EK60" s="39"/>
      <c r="EL60" s="39"/>
      <c r="EM60" s="39"/>
      <c r="EN60" s="40">
        <f t="shared" si="104"/>
        <v>0</v>
      </c>
      <c r="EO60" s="38"/>
      <c r="EP60" s="39"/>
      <c r="EQ60" s="39"/>
      <c r="ER60" s="39"/>
      <c r="ES60" s="40">
        <f t="shared" si="105"/>
        <v>0</v>
      </c>
      <c r="ET60" s="38"/>
      <c r="EU60" s="39"/>
      <c r="EV60" s="39"/>
      <c r="EW60" s="39"/>
      <c r="EX60" s="40">
        <f t="shared" si="106"/>
        <v>0</v>
      </c>
      <c r="EY60" s="38"/>
      <c r="EZ60" s="39"/>
      <c r="FA60" s="39"/>
      <c r="FB60" s="39"/>
      <c r="FC60" s="40">
        <f t="shared" si="107"/>
        <v>0</v>
      </c>
      <c r="FD60" s="38"/>
      <c r="FE60" s="39"/>
      <c r="FF60" s="39"/>
      <c r="FG60" s="39"/>
      <c r="FH60" s="40">
        <f t="shared" si="108"/>
        <v>0</v>
      </c>
    </row>
    <row r="61" spans="1:164" x14ac:dyDescent="0.2">
      <c r="A61" s="17"/>
      <c r="B61" s="30">
        <v>58</v>
      </c>
      <c r="C61" s="31" t="s">
        <v>35</v>
      </c>
      <c r="D61" s="32" t="s">
        <v>92</v>
      </c>
      <c r="E61" s="33" t="s">
        <v>108</v>
      </c>
      <c r="F61" s="34">
        <f t="shared" si="110"/>
        <v>97.285714285714292</v>
      </c>
      <c r="G61" s="35">
        <f t="shared" si="75"/>
        <v>7</v>
      </c>
      <c r="H61" s="58">
        <f t="shared" si="76"/>
        <v>681</v>
      </c>
      <c r="I61" s="36">
        <f t="shared" si="77"/>
        <v>0</v>
      </c>
      <c r="J61" s="37">
        <f t="shared" si="78"/>
        <v>122</v>
      </c>
      <c r="K61" s="37">
        <f t="shared" si="109"/>
        <v>14.285714285714285</v>
      </c>
      <c r="L61" s="43">
        <v>1</v>
      </c>
      <c r="M61" s="43"/>
      <c r="N61" s="44">
        <v>6</v>
      </c>
      <c r="O61" s="38"/>
      <c r="P61" s="39"/>
      <c r="Q61" s="39"/>
      <c r="R61" s="39"/>
      <c r="S61" s="40">
        <f t="shared" si="79"/>
        <v>0</v>
      </c>
      <c r="T61" s="38"/>
      <c r="U61" s="39"/>
      <c r="V61" s="39"/>
      <c r="W61" s="39"/>
      <c r="X61" s="40">
        <f t="shared" si="80"/>
        <v>0</v>
      </c>
      <c r="Y61" s="38">
        <v>122</v>
      </c>
      <c r="Z61" s="39">
        <v>103</v>
      </c>
      <c r="AA61" s="39">
        <v>85</v>
      </c>
      <c r="AB61" s="39">
        <v>102</v>
      </c>
      <c r="AC61" s="40">
        <f t="shared" si="81"/>
        <v>412</v>
      </c>
      <c r="AD61" s="38">
        <v>66</v>
      </c>
      <c r="AE61" s="39">
        <v>101</v>
      </c>
      <c r="AF61" s="39">
        <v>102</v>
      </c>
      <c r="AG61" s="39"/>
      <c r="AH61" s="40">
        <f t="shared" si="82"/>
        <v>269</v>
      </c>
      <c r="AI61" s="38"/>
      <c r="AJ61" s="39"/>
      <c r="AK61" s="39"/>
      <c r="AL61" s="39"/>
      <c r="AM61" s="40">
        <f t="shared" si="83"/>
        <v>0</v>
      </c>
      <c r="AN61" s="38"/>
      <c r="AO61" s="39"/>
      <c r="AP61" s="39"/>
      <c r="AQ61" s="39"/>
      <c r="AR61" s="40">
        <f t="shared" si="84"/>
        <v>0</v>
      </c>
      <c r="AS61" s="38"/>
      <c r="AT61" s="39"/>
      <c r="AU61" s="39"/>
      <c r="AV61" s="39"/>
      <c r="AW61" s="40">
        <f t="shared" si="85"/>
        <v>0</v>
      </c>
      <c r="AX61" s="38"/>
      <c r="AY61" s="39"/>
      <c r="AZ61" s="39"/>
      <c r="BA61" s="39"/>
      <c r="BB61" s="40">
        <f t="shared" si="86"/>
        <v>0</v>
      </c>
      <c r="BC61" s="38"/>
      <c r="BD61" s="39"/>
      <c r="BE61" s="39"/>
      <c r="BF61" s="39"/>
      <c r="BG61" s="40">
        <f t="shared" si="87"/>
        <v>0</v>
      </c>
      <c r="BH61" s="38"/>
      <c r="BI61" s="39"/>
      <c r="BJ61" s="39"/>
      <c r="BK61" s="39"/>
      <c r="BL61" s="40">
        <f t="shared" si="88"/>
        <v>0</v>
      </c>
      <c r="BM61" s="38"/>
      <c r="BN61" s="39"/>
      <c r="BO61" s="39"/>
      <c r="BP61" s="39"/>
      <c r="BQ61" s="40">
        <f t="shared" si="89"/>
        <v>0</v>
      </c>
      <c r="BR61" s="38"/>
      <c r="BS61" s="39"/>
      <c r="BT61" s="39"/>
      <c r="BU61" s="39"/>
      <c r="BV61" s="40">
        <f t="shared" si="90"/>
        <v>0</v>
      </c>
      <c r="BW61" s="38"/>
      <c r="BX61" s="39"/>
      <c r="BY61" s="39"/>
      <c r="BZ61" s="39"/>
      <c r="CA61" s="40">
        <f t="shared" si="91"/>
        <v>0</v>
      </c>
      <c r="CB61" s="38"/>
      <c r="CC61" s="39"/>
      <c r="CD61" s="39"/>
      <c r="CE61" s="39"/>
      <c r="CF61" s="40">
        <f t="shared" si="92"/>
        <v>0</v>
      </c>
      <c r="CG61" s="38"/>
      <c r="CH61" s="39"/>
      <c r="CI61" s="39"/>
      <c r="CJ61" s="39"/>
      <c r="CK61" s="40">
        <f t="shared" si="93"/>
        <v>0</v>
      </c>
      <c r="CL61" s="38"/>
      <c r="CM61" s="39"/>
      <c r="CN61" s="39"/>
      <c r="CO61" s="39"/>
      <c r="CP61" s="40">
        <f t="shared" si="94"/>
        <v>0</v>
      </c>
      <c r="CQ61" s="38"/>
      <c r="CR61" s="39"/>
      <c r="CS61" s="39"/>
      <c r="CT61" s="39"/>
      <c r="CU61" s="40">
        <f t="shared" si="95"/>
        <v>0</v>
      </c>
      <c r="CV61" s="38"/>
      <c r="CW61" s="39"/>
      <c r="CX61" s="39"/>
      <c r="CY61" s="39"/>
      <c r="CZ61" s="40">
        <f t="shared" si="96"/>
        <v>0</v>
      </c>
      <c r="DA61" s="38"/>
      <c r="DB61" s="39"/>
      <c r="DC61" s="39"/>
      <c r="DD61" s="39"/>
      <c r="DE61" s="40">
        <f t="shared" si="97"/>
        <v>0</v>
      </c>
      <c r="DF61" s="38"/>
      <c r="DG61" s="39"/>
      <c r="DH61" s="39"/>
      <c r="DI61" s="39"/>
      <c r="DJ61" s="40">
        <f t="shared" si="98"/>
        <v>0</v>
      </c>
      <c r="DK61" s="38"/>
      <c r="DL61" s="39"/>
      <c r="DM61" s="39"/>
      <c r="DN61" s="39"/>
      <c r="DO61" s="40">
        <f t="shared" si="99"/>
        <v>0</v>
      </c>
      <c r="DP61" s="38"/>
      <c r="DQ61" s="39"/>
      <c r="DR61" s="39"/>
      <c r="DS61" s="39"/>
      <c r="DT61" s="40">
        <f t="shared" si="100"/>
        <v>0</v>
      </c>
      <c r="DU61" s="38"/>
      <c r="DV61" s="39"/>
      <c r="DW61" s="39"/>
      <c r="DX61" s="39"/>
      <c r="DY61" s="40">
        <f t="shared" si="101"/>
        <v>0</v>
      </c>
      <c r="DZ61" s="38"/>
      <c r="EA61" s="39"/>
      <c r="EB61" s="39"/>
      <c r="EC61" s="39"/>
      <c r="ED61" s="40">
        <f t="shared" si="102"/>
        <v>0</v>
      </c>
      <c r="EE61" s="38"/>
      <c r="EF61" s="39"/>
      <c r="EG61" s="39"/>
      <c r="EH61" s="39"/>
      <c r="EI61" s="40">
        <f t="shared" si="103"/>
        <v>0</v>
      </c>
      <c r="EJ61" s="38"/>
      <c r="EK61" s="39"/>
      <c r="EL61" s="39"/>
      <c r="EM61" s="39"/>
      <c r="EN61" s="40">
        <f t="shared" si="104"/>
        <v>0</v>
      </c>
      <c r="EO61" s="38"/>
      <c r="EP61" s="39"/>
      <c r="EQ61" s="39"/>
      <c r="ER61" s="39"/>
      <c r="ES61" s="40">
        <f t="shared" si="105"/>
        <v>0</v>
      </c>
      <c r="ET61" s="38"/>
      <c r="EU61" s="39"/>
      <c r="EV61" s="39"/>
      <c r="EW61" s="39"/>
      <c r="EX61" s="40">
        <f t="shared" si="106"/>
        <v>0</v>
      </c>
      <c r="EY61" s="38"/>
      <c r="EZ61" s="39"/>
      <c r="FA61" s="39"/>
      <c r="FB61" s="39"/>
      <c r="FC61" s="40">
        <f t="shared" si="107"/>
        <v>0</v>
      </c>
      <c r="FD61" s="38"/>
      <c r="FE61" s="39"/>
      <c r="FF61" s="39"/>
      <c r="FG61" s="39"/>
      <c r="FH61" s="40">
        <f t="shared" si="108"/>
        <v>0</v>
      </c>
    </row>
    <row r="62" spans="1:164" x14ac:dyDescent="0.2">
      <c r="A62" s="17"/>
      <c r="B62" s="30">
        <v>59</v>
      </c>
      <c r="C62" s="31" t="s">
        <v>35</v>
      </c>
      <c r="D62" s="32" t="s">
        <v>99</v>
      </c>
      <c r="E62" s="33" t="s">
        <v>108</v>
      </c>
      <c r="F62" s="34">
        <f t="shared" si="110"/>
        <v>79.333333333333329</v>
      </c>
      <c r="G62" s="35">
        <f t="shared" si="75"/>
        <v>6</v>
      </c>
      <c r="H62" s="58">
        <f t="shared" si="76"/>
        <v>476</v>
      </c>
      <c r="I62" s="36">
        <f t="shared" si="77"/>
        <v>0</v>
      </c>
      <c r="J62" s="37">
        <f t="shared" si="78"/>
        <v>94</v>
      </c>
      <c r="K62" s="37">
        <f t="shared" si="109"/>
        <v>0</v>
      </c>
      <c r="L62" s="43">
        <v>0</v>
      </c>
      <c r="M62" s="43"/>
      <c r="N62" s="44">
        <v>6</v>
      </c>
      <c r="O62" s="38"/>
      <c r="P62" s="39"/>
      <c r="Q62" s="39"/>
      <c r="R62" s="39"/>
      <c r="S62" s="40">
        <f t="shared" si="79"/>
        <v>0</v>
      </c>
      <c r="T62" s="38">
        <v>81</v>
      </c>
      <c r="U62" s="39">
        <v>85</v>
      </c>
      <c r="V62" s="39"/>
      <c r="W62" s="39"/>
      <c r="X62" s="40">
        <f t="shared" si="80"/>
        <v>166</v>
      </c>
      <c r="Y62" s="38">
        <v>67</v>
      </c>
      <c r="Z62" s="39">
        <v>64</v>
      </c>
      <c r="AA62" s="39"/>
      <c r="AB62" s="39"/>
      <c r="AC62" s="40">
        <f t="shared" si="81"/>
        <v>131</v>
      </c>
      <c r="AD62" s="38">
        <v>94</v>
      </c>
      <c r="AE62" s="39">
        <v>85</v>
      </c>
      <c r="AF62" s="39"/>
      <c r="AG62" s="39"/>
      <c r="AH62" s="40">
        <f t="shared" si="82"/>
        <v>179</v>
      </c>
      <c r="AI62" s="38"/>
      <c r="AJ62" s="39"/>
      <c r="AK62" s="39"/>
      <c r="AL62" s="39"/>
      <c r="AM62" s="40">
        <f t="shared" si="83"/>
        <v>0</v>
      </c>
      <c r="AN62" s="38"/>
      <c r="AO62" s="39"/>
      <c r="AP62" s="39"/>
      <c r="AQ62" s="39"/>
      <c r="AR62" s="40">
        <f t="shared" si="84"/>
        <v>0</v>
      </c>
      <c r="AS62" s="38"/>
      <c r="AT62" s="39"/>
      <c r="AU62" s="39"/>
      <c r="AV62" s="39"/>
      <c r="AW62" s="40">
        <f t="shared" si="85"/>
        <v>0</v>
      </c>
      <c r="AX62" s="38"/>
      <c r="AY62" s="39"/>
      <c r="AZ62" s="39"/>
      <c r="BA62" s="39"/>
      <c r="BB62" s="40">
        <f t="shared" si="86"/>
        <v>0</v>
      </c>
      <c r="BC62" s="38"/>
      <c r="BD62" s="39"/>
      <c r="BE62" s="39"/>
      <c r="BF62" s="39"/>
      <c r="BG62" s="40">
        <f t="shared" si="87"/>
        <v>0</v>
      </c>
      <c r="BH62" s="38"/>
      <c r="BI62" s="39"/>
      <c r="BJ62" s="39"/>
      <c r="BK62" s="39"/>
      <c r="BL62" s="40">
        <f t="shared" si="88"/>
        <v>0</v>
      </c>
      <c r="BM62" s="38"/>
      <c r="BN62" s="39"/>
      <c r="BO62" s="39"/>
      <c r="BP62" s="39"/>
      <c r="BQ62" s="40">
        <f t="shared" si="89"/>
        <v>0</v>
      </c>
      <c r="BR62" s="38"/>
      <c r="BS62" s="39"/>
      <c r="BT62" s="39"/>
      <c r="BU62" s="39"/>
      <c r="BV62" s="40">
        <f t="shared" si="90"/>
        <v>0</v>
      </c>
      <c r="BW62" s="38"/>
      <c r="BX62" s="39"/>
      <c r="BY62" s="39"/>
      <c r="BZ62" s="39"/>
      <c r="CA62" s="40">
        <f t="shared" si="91"/>
        <v>0</v>
      </c>
      <c r="CB62" s="38"/>
      <c r="CC62" s="39"/>
      <c r="CD62" s="39"/>
      <c r="CE62" s="39"/>
      <c r="CF62" s="40">
        <f t="shared" si="92"/>
        <v>0</v>
      </c>
      <c r="CG62" s="38"/>
      <c r="CH62" s="39"/>
      <c r="CI62" s="39"/>
      <c r="CJ62" s="39"/>
      <c r="CK62" s="40">
        <f t="shared" si="93"/>
        <v>0</v>
      </c>
      <c r="CL62" s="38"/>
      <c r="CM62" s="39"/>
      <c r="CN62" s="39"/>
      <c r="CO62" s="39"/>
      <c r="CP62" s="40">
        <f t="shared" si="94"/>
        <v>0</v>
      </c>
      <c r="CQ62" s="38"/>
      <c r="CR62" s="39"/>
      <c r="CS62" s="39"/>
      <c r="CT62" s="39"/>
      <c r="CU62" s="40">
        <f t="shared" si="95"/>
        <v>0</v>
      </c>
      <c r="CV62" s="38"/>
      <c r="CW62" s="39"/>
      <c r="CX62" s="39"/>
      <c r="CY62" s="39"/>
      <c r="CZ62" s="40">
        <f t="shared" si="96"/>
        <v>0</v>
      </c>
      <c r="DA62" s="38"/>
      <c r="DB62" s="39"/>
      <c r="DC62" s="39"/>
      <c r="DD62" s="39"/>
      <c r="DE62" s="40">
        <f t="shared" si="97"/>
        <v>0</v>
      </c>
      <c r="DF62" s="38"/>
      <c r="DG62" s="39"/>
      <c r="DH62" s="39"/>
      <c r="DI62" s="39"/>
      <c r="DJ62" s="40">
        <f t="shared" si="98"/>
        <v>0</v>
      </c>
      <c r="DK62" s="38"/>
      <c r="DL62" s="39"/>
      <c r="DM62" s="39"/>
      <c r="DN62" s="39"/>
      <c r="DO62" s="40">
        <f t="shared" si="99"/>
        <v>0</v>
      </c>
      <c r="DP62" s="38"/>
      <c r="DQ62" s="39"/>
      <c r="DR62" s="39"/>
      <c r="DS62" s="39"/>
      <c r="DT62" s="40">
        <f t="shared" si="100"/>
        <v>0</v>
      </c>
      <c r="DU62" s="38"/>
      <c r="DV62" s="39"/>
      <c r="DW62" s="39"/>
      <c r="DX62" s="39"/>
      <c r="DY62" s="40">
        <f t="shared" si="101"/>
        <v>0</v>
      </c>
      <c r="DZ62" s="38"/>
      <c r="EA62" s="39"/>
      <c r="EB62" s="39"/>
      <c r="EC62" s="39"/>
      <c r="ED62" s="40">
        <f t="shared" si="102"/>
        <v>0</v>
      </c>
      <c r="EE62" s="38"/>
      <c r="EF62" s="39"/>
      <c r="EG62" s="39"/>
      <c r="EH62" s="39"/>
      <c r="EI62" s="40">
        <f t="shared" si="103"/>
        <v>0</v>
      </c>
      <c r="EJ62" s="38"/>
      <c r="EK62" s="39"/>
      <c r="EL62" s="39"/>
      <c r="EM62" s="39"/>
      <c r="EN62" s="40">
        <f t="shared" si="104"/>
        <v>0</v>
      </c>
      <c r="EO62" s="38"/>
      <c r="EP62" s="39"/>
      <c r="EQ62" s="39"/>
      <c r="ER62" s="39"/>
      <c r="ES62" s="40">
        <f t="shared" si="105"/>
        <v>0</v>
      </c>
      <c r="ET62" s="38"/>
      <c r="EU62" s="39"/>
      <c r="EV62" s="39"/>
      <c r="EW62" s="39"/>
      <c r="EX62" s="40">
        <f t="shared" si="106"/>
        <v>0</v>
      </c>
      <c r="EY62" s="38"/>
      <c r="EZ62" s="39"/>
      <c r="FA62" s="39"/>
      <c r="FB62" s="39"/>
      <c r="FC62" s="40">
        <f t="shared" si="107"/>
        <v>0</v>
      </c>
      <c r="FD62" s="38"/>
      <c r="FE62" s="39"/>
      <c r="FF62" s="39"/>
      <c r="FG62" s="39"/>
      <c r="FH62" s="40">
        <f t="shared" si="108"/>
        <v>0</v>
      </c>
    </row>
    <row r="63" spans="1:164" x14ac:dyDescent="0.2">
      <c r="A63" s="17"/>
      <c r="B63" s="30">
        <v>60</v>
      </c>
      <c r="C63" s="31" t="s">
        <v>35</v>
      </c>
      <c r="D63" s="32" t="s">
        <v>100</v>
      </c>
      <c r="E63" s="33" t="s">
        <v>108</v>
      </c>
      <c r="F63" s="34">
        <f t="shared" si="110"/>
        <v>60.666666666666664</v>
      </c>
      <c r="G63" s="35">
        <f t="shared" si="75"/>
        <v>3</v>
      </c>
      <c r="H63" s="58">
        <f t="shared" si="76"/>
        <v>182</v>
      </c>
      <c r="I63" s="36">
        <f t="shared" si="77"/>
        <v>0</v>
      </c>
      <c r="J63" s="37">
        <f t="shared" si="78"/>
        <v>77</v>
      </c>
      <c r="K63" s="37">
        <f t="shared" si="109"/>
        <v>0</v>
      </c>
      <c r="L63" s="43">
        <v>0</v>
      </c>
      <c r="M63" s="43"/>
      <c r="N63" s="44">
        <v>3</v>
      </c>
      <c r="O63" s="38"/>
      <c r="P63" s="39"/>
      <c r="Q63" s="39"/>
      <c r="R63" s="39"/>
      <c r="S63" s="40">
        <f t="shared" si="79"/>
        <v>0</v>
      </c>
      <c r="T63" s="38">
        <v>44</v>
      </c>
      <c r="U63" s="39">
        <v>61</v>
      </c>
      <c r="V63" s="39">
        <v>77</v>
      </c>
      <c r="W63" s="39"/>
      <c r="X63" s="40">
        <f t="shared" si="80"/>
        <v>182</v>
      </c>
      <c r="Y63" s="38"/>
      <c r="Z63" s="39"/>
      <c r="AA63" s="39"/>
      <c r="AB63" s="39"/>
      <c r="AC63" s="40">
        <f t="shared" si="81"/>
        <v>0</v>
      </c>
      <c r="AD63" s="38"/>
      <c r="AE63" s="39"/>
      <c r="AF63" s="39"/>
      <c r="AG63" s="39"/>
      <c r="AH63" s="40">
        <f t="shared" si="82"/>
        <v>0</v>
      </c>
      <c r="AI63" s="38"/>
      <c r="AJ63" s="39"/>
      <c r="AK63" s="39"/>
      <c r="AL63" s="39"/>
      <c r="AM63" s="40">
        <f t="shared" si="83"/>
        <v>0</v>
      </c>
      <c r="AN63" s="38"/>
      <c r="AO63" s="39"/>
      <c r="AP63" s="39"/>
      <c r="AQ63" s="39"/>
      <c r="AR63" s="40">
        <f t="shared" si="84"/>
        <v>0</v>
      </c>
      <c r="AS63" s="38"/>
      <c r="AT63" s="39"/>
      <c r="AU63" s="39"/>
      <c r="AV63" s="39"/>
      <c r="AW63" s="40">
        <f t="shared" si="85"/>
        <v>0</v>
      </c>
      <c r="AX63" s="38"/>
      <c r="AY63" s="39"/>
      <c r="AZ63" s="39"/>
      <c r="BA63" s="39"/>
      <c r="BB63" s="40">
        <f t="shared" si="86"/>
        <v>0</v>
      </c>
      <c r="BC63" s="38"/>
      <c r="BD63" s="39"/>
      <c r="BE63" s="39"/>
      <c r="BF63" s="39"/>
      <c r="BG63" s="40">
        <f t="shared" si="87"/>
        <v>0</v>
      </c>
      <c r="BH63" s="38"/>
      <c r="BI63" s="39"/>
      <c r="BJ63" s="39"/>
      <c r="BK63" s="39"/>
      <c r="BL63" s="40">
        <f t="shared" si="88"/>
        <v>0</v>
      </c>
      <c r="BM63" s="38"/>
      <c r="BN63" s="39"/>
      <c r="BO63" s="39"/>
      <c r="BP63" s="39"/>
      <c r="BQ63" s="40">
        <f t="shared" si="89"/>
        <v>0</v>
      </c>
      <c r="BR63" s="38"/>
      <c r="BS63" s="39"/>
      <c r="BT63" s="39"/>
      <c r="BU63" s="39"/>
      <c r="BV63" s="40">
        <f t="shared" si="90"/>
        <v>0</v>
      </c>
      <c r="BW63" s="38"/>
      <c r="BX63" s="39"/>
      <c r="BY63" s="39"/>
      <c r="BZ63" s="39"/>
      <c r="CA63" s="40">
        <f t="shared" si="91"/>
        <v>0</v>
      </c>
      <c r="CB63" s="38"/>
      <c r="CC63" s="39"/>
      <c r="CD63" s="39"/>
      <c r="CE63" s="39"/>
      <c r="CF63" s="40">
        <f t="shared" si="92"/>
        <v>0</v>
      </c>
      <c r="CG63" s="38"/>
      <c r="CH63" s="39"/>
      <c r="CI63" s="39"/>
      <c r="CJ63" s="39"/>
      <c r="CK63" s="40">
        <f t="shared" si="93"/>
        <v>0</v>
      </c>
      <c r="CL63" s="38"/>
      <c r="CM63" s="39"/>
      <c r="CN63" s="39"/>
      <c r="CO63" s="39"/>
      <c r="CP63" s="40">
        <f t="shared" si="94"/>
        <v>0</v>
      </c>
      <c r="CQ63" s="38"/>
      <c r="CR63" s="39"/>
      <c r="CS63" s="39"/>
      <c r="CT63" s="39"/>
      <c r="CU63" s="40">
        <f t="shared" si="95"/>
        <v>0</v>
      </c>
      <c r="CV63" s="38"/>
      <c r="CW63" s="39"/>
      <c r="CX63" s="39"/>
      <c r="CY63" s="39"/>
      <c r="CZ63" s="40">
        <f t="shared" si="96"/>
        <v>0</v>
      </c>
      <c r="DA63" s="38"/>
      <c r="DB63" s="39"/>
      <c r="DC63" s="39"/>
      <c r="DD63" s="39"/>
      <c r="DE63" s="40">
        <f t="shared" si="97"/>
        <v>0</v>
      </c>
      <c r="DF63" s="38"/>
      <c r="DG63" s="39"/>
      <c r="DH63" s="39"/>
      <c r="DI63" s="39"/>
      <c r="DJ63" s="40">
        <f t="shared" si="98"/>
        <v>0</v>
      </c>
      <c r="DK63" s="38"/>
      <c r="DL63" s="39"/>
      <c r="DM63" s="39"/>
      <c r="DN63" s="39"/>
      <c r="DO63" s="40">
        <f t="shared" si="99"/>
        <v>0</v>
      </c>
      <c r="DP63" s="38"/>
      <c r="DQ63" s="39"/>
      <c r="DR63" s="39"/>
      <c r="DS63" s="39"/>
      <c r="DT63" s="40">
        <f t="shared" si="100"/>
        <v>0</v>
      </c>
      <c r="DU63" s="38"/>
      <c r="DV63" s="39"/>
      <c r="DW63" s="39"/>
      <c r="DX63" s="39"/>
      <c r="DY63" s="40">
        <f t="shared" si="101"/>
        <v>0</v>
      </c>
      <c r="DZ63" s="38"/>
      <c r="EA63" s="39"/>
      <c r="EB63" s="39"/>
      <c r="EC63" s="39"/>
      <c r="ED63" s="40">
        <f t="shared" si="102"/>
        <v>0</v>
      </c>
      <c r="EE63" s="38"/>
      <c r="EF63" s="39"/>
      <c r="EG63" s="39"/>
      <c r="EH63" s="39"/>
      <c r="EI63" s="40">
        <f t="shared" si="103"/>
        <v>0</v>
      </c>
      <c r="EJ63" s="38"/>
      <c r="EK63" s="39"/>
      <c r="EL63" s="39"/>
      <c r="EM63" s="39"/>
      <c r="EN63" s="40">
        <f t="shared" si="104"/>
        <v>0</v>
      </c>
      <c r="EO63" s="38"/>
      <c r="EP63" s="39"/>
      <c r="EQ63" s="39"/>
      <c r="ER63" s="39"/>
      <c r="ES63" s="40">
        <f t="shared" si="105"/>
        <v>0</v>
      </c>
      <c r="ET63" s="38"/>
      <c r="EU63" s="39"/>
      <c r="EV63" s="39"/>
      <c r="EW63" s="39"/>
      <c r="EX63" s="40">
        <f t="shared" si="106"/>
        <v>0</v>
      </c>
      <c r="EY63" s="38"/>
      <c r="EZ63" s="39"/>
      <c r="FA63" s="39"/>
      <c r="FB63" s="39"/>
      <c r="FC63" s="40">
        <f t="shared" si="107"/>
        <v>0</v>
      </c>
      <c r="FD63" s="38"/>
      <c r="FE63" s="39"/>
      <c r="FF63" s="39"/>
      <c r="FG63" s="39"/>
      <c r="FH63" s="40">
        <f t="shared" si="108"/>
        <v>0</v>
      </c>
    </row>
    <row r="64" spans="1:164" x14ac:dyDescent="0.2">
      <c r="A64" s="17"/>
      <c r="B64" s="30">
        <v>61</v>
      </c>
      <c r="C64" s="31" t="s">
        <v>41</v>
      </c>
      <c r="D64" s="32" t="s">
        <v>107</v>
      </c>
      <c r="E64" s="33" t="s">
        <v>0</v>
      </c>
      <c r="F64" s="34">
        <f t="shared" ref="F64:F71" si="111">IFERROR(SUM(H64/G64),)</f>
        <v>0</v>
      </c>
      <c r="G64" s="35">
        <f t="shared" si="75"/>
        <v>0</v>
      </c>
      <c r="H64" s="58">
        <f t="shared" si="76"/>
        <v>0</v>
      </c>
      <c r="I64" s="36">
        <f t="shared" si="77"/>
        <v>0</v>
      </c>
      <c r="J64" s="37">
        <f t="shared" si="78"/>
        <v>0</v>
      </c>
      <c r="K64" s="37" t="str">
        <f t="shared" si="109"/>
        <v/>
      </c>
      <c r="L64" s="43">
        <v>0</v>
      </c>
      <c r="M64" s="43"/>
      <c r="N64" s="44"/>
      <c r="O64" s="38"/>
      <c r="P64" s="39"/>
      <c r="Q64" s="39"/>
      <c r="R64" s="39"/>
      <c r="S64" s="40">
        <f t="shared" si="79"/>
        <v>0</v>
      </c>
      <c r="T64" s="38"/>
      <c r="U64" s="39"/>
      <c r="V64" s="39"/>
      <c r="W64" s="39"/>
      <c r="X64" s="40">
        <f t="shared" si="80"/>
        <v>0</v>
      </c>
      <c r="Y64" s="38"/>
      <c r="Z64" s="39"/>
      <c r="AA64" s="39"/>
      <c r="AB64" s="39"/>
      <c r="AC64" s="40">
        <f t="shared" si="81"/>
        <v>0</v>
      </c>
      <c r="AD64" s="38"/>
      <c r="AE64" s="39"/>
      <c r="AF64" s="39"/>
      <c r="AG64" s="39"/>
      <c r="AH64" s="40">
        <f t="shared" si="82"/>
        <v>0</v>
      </c>
      <c r="AI64" s="38"/>
      <c r="AJ64" s="39"/>
      <c r="AK64" s="39"/>
      <c r="AL64" s="39"/>
      <c r="AM64" s="40">
        <f t="shared" si="83"/>
        <v>0</v>
      </c>
      <c r="AN64" s="38"/>
      <c r="AO64" s="39"/>
      <c r="AP64" s="39"/>
      <c r="AQ64" s="39"/>
      <c r="AR64" s="40">
        <f t="shared" si="84"/>
        <v>0</v>
      </c>
      <c r="AS64" s="38"/>
      <c r="AT64" s="39"/>
      <c r="AU64" s="39"/>
      <c r="AV64" s="39"/>
      <c r="AW64" s="40">
        <f t="shared" si="85"/>
        <v>0</v>
      </c>
      <c r="AX64" s="38"/>
      <c r="AY64" s="39"/>
      <c r="AZ64" s="39"/>
      <c r="BA64" s="39"/>
      <c r="BB64" s="40">
        <f t="shared" si="86"/>
        <v>0</v>
      </c>
      <c r="BC64" s="38"/>
      <c r="BD64" s="39"/>
      <c r="BE64" s="39"/>
      <c r="BF64" s="39"/>
      <c r="BG64" s="40">
        <f t="shared" si="87"/>
        <v>0</v>
      </c>
      <c r="BH64" s="38"/>
      <c r="BI64" s="39"/>
      <c r="BJ64" s="39"/>
      <c r="BK64" s="39"/>
      <c r="BL64" s="40">
        <f t="shared" si="88"/>
        <v>0</v>
      </c>
      <c r="BM64" s="38"/>
      <c r="BN64" s="39"/>
      <c r="BO64" s="39"/>
      <c r="BP64" s="39"/>
      <c r="BQ64" s="40">
        <f t="shared" si="89"/>
        <v>0</v>
      </c>
      <c r="BR64" s="38"/>
      <c r="BS64" s="39"/>
      <c r="BT64" s="39"/>
      <c r="BU64" s="39"/>
      <c r="BV64" s="40">
        <f t="shared" si="90"/>
        <v>0</v>
      </c>
      <c r="BW64" s="38"/>
      <c r="BX64" s="39"/>
      <c r="BY64" s="39"/>
      <c r="BZ64" s="39"/>
      <c r="CA64" s="40">
        <f t="shared" si="91"/>
        <v>0</v>
      </c>
      <c r="CB64" s="38"/>
      <c r="CC64" s="39"/>
      <c r="CD64" s="39"/>
      <c r="CE64" s="39"/>
      <c r="CF64" s="40">
        <f t="shared" si="92"/>
        <v>0</v>
      </c>
      <c r="CG64" s="38"/>
      <c r="CH64" s="39"/>
      <c r="CI64" s="39"/>
      <c r="CJ64" s="39"/>
      <c r="CK64" s="40">
        <f t="shared" si="93"/>
        <v>0</v>
      </c>
      <c r="CL64" s="38"/>
      <c r="CM64" s="39"/>
      <c r="CN64" s="39"/>
      <c r="CO64" s="39"/>
      <c r="CP64" s="40">
        <f t="shared" si="94"/>
        <v>0</v>
      </c>
      <c r="CQ64" s="38"/>
      <c r="CR64" s="39"/>
      <c r="CS64" s="39"/>
      <c r="CT64" s="39"/>
      <c r="CU64" s="40">
        <f t="shared" si="95"/>
        <v>0</v>
      </c>
      <c r="CV64" s="38"/>
      <c r="CW64" s="39"/>
      <c r="CX64" s="39"/>
      <c r="CY64" s="39"/>
      <c r="CZ64" s="40">
        <f t="shared" si="96"/>
        <v>0</v>
      </c>
      <c r="DA64" s="38"/>
      <c r="DB64" s="39"/>
      <c r="DC64" s="39"/>
      <c r="DD64" s="39"/>
      <c r="DE64" s="40">
        <f t="shared" si="97"/>
        <v>0</v>
      </c>
      <c r="DF64" s="38"/>
      <c r="DG64" s="39"/>
      <c r="DH64" s="39"/>
      <c r="DI64" s="39"/>
      <c r="DJ64" s="40">
        <f t="shared" si="98"/>
        <v>0</v>
      </c>
      <c r="DK64" s="38"/>
      <c r="DL64" s="39"/>
      <c r="DM64" s="39"/>
      <c r="DN64" s="39"/>
      <c r="DO64" s="40">
        <f t="shared" si="99"/>
        <v>0</v>
      </c>
      <c r="DP64" s="38"/>
      <c r="DQ64" s="39"/>
      <c r="DR64" s="39"/>
      <c r="DS64" s="39"/>
      <c r="DT64" s="40">
        <f t="shared" si="100"/>
        <v>0</v>
      </c>
      <c r="DU64" s="38"/>
      <c r="DV64" s="39"/>
      <c r="DW64" s="39"/>
      <c r="DX64" s="39"/>
      <c r="DY64" s="40">
        <f t="shared" si="101"/>
        <v>0</v>
      </c>
      <c r="DZ64" s="38"/>
      <c r="EA64" s="39"/>
      <c r="EB64" s="39"/>
      <c r="EC64" s="39"/>
      <c r="ED64" s="40">
        <f t="shared" si="102"/>
        <v>0</v>
      </c>
      <c r="EE64" s="38"/>
      <c r="EF64" s="39"/>
      <c r="EG64" s="39"/>
      <c r="EH64" s="39"/>
      <c r="EI64" s="40">
        <f t="shared" si="103"/>
        <v>0</v>
      </c>
      <c r="EJ64" s="38"/>
      <c r="EK64" s="39"/>
      <c r="EL64" s="39"/>
      <c r="EM64" s="39"/>
      <c r="EN64" s="40">
        <f t="shared" si="104"/>
        <v>0</v>
      </c>
      <c r="EO64" s="38"/>
      <c r="EP64" s="39"/>
      <c r="EQ64" s="39"/>
      <c r="ER64" s="39"/>
      <c r="ES64" s="40">
        <f t="shared" si="105"/>
        <v>0</v>
      </c>
      <c r="ET64" s="38"/>
      <c r="EU64" s="39"/>
      <c r="EV64" s="39"/>
      <c r="EW64" s="39"/>
      <c r="EX64" s="40">
        <f t="shared" si="106"/>
        <v>0</v>
      </c>
      <c r="EY64" s="38"/>
      <c r="EZ64" s="39"/>
      <c r="FA64" s="39"/>
      <c r="FB64" s="39"/>
      <c r="FC64" s="40">
        <f t="shared" si="107"/>
        <v>0</v>
      </c>
      <c r="FD64" s="38"/>
      <c r="FE64" s="39"/>
      <c r="FF64" s="39"/>
      <c r="FG64" s="39"/>
      <c r="FH64" s="40">
        <f t="shared" si="108"/>
        <v>0</v>
      </c>
    </row>
    <row r="65" spans="1:164" x14ac:dyDescent="0.2">
      <c r="A65" s="17"/>
      <c r="B65" s="30">
        <v>62</v>
      </c>
      <c r="C65" s="31" t="s">
        <v>41</v>
      </c>
      <c r="D65" s="32" t="s">
        <v>66</v>
      </c>
      <c r="E65" s="33" t="s">
        <v>15</v>
      </c>
      <c r="F65" s="34">
        <f t="shared" si="111"/>
        <v>0</v>
      </c>
      <c r="G65" s="35">
        <f t="shared" si="75"/>
        <v>0</v>
      </c>
      <c r="H65" s="58">
        <f t="shared" si="76"/>
        <v>0</v>
      </c>
      <c r="I65" s="36">
        <f t="shared" si="77"/>
        <v>0</v>
      </c>
      <c r="J65" s="37">
        <f t="shared" si="78"/>
        <v>0</v>
      </c>
      <c r="K65" s="37" t="str">
        <f t="shared" si="109"/>
        <v/>
      </c>
      <c r="L65" s="43">
        <v>0</v>
      </c>
      <c r="M65" s="43"/>
      <c r="N65" s="44"/>
      <c r="O65" s="38"/>
      <c r="P65" s="39"/>
      <c r="Q65" s="39"/>
      <c r="R65" s="39"/>
      <c r="S65" s="40">
        <f t="shared" si="79"/>
        <v>0</v>
      </c>
      <c r="T65" s="38"/>
      <c r="U65" s="39"/>
      <c r="V65" s="39"/>
      <c r="W65" s="39"/>
      <c r="X65" s="40">
        <f t="shared" si="80"/>
        <v>0</v>
      </c>
      <c r="Y65" s="38"/>
      <c r="Z65" s="39"/>
      <c r="AA65" s="39"/>
      <c r="AB65" s="39"/>
      <c r="AC65" s="40">
        <f t="shared" si="81"/>
        <v>0</v>
      </c>
      <c r="AD65" s="38"/>
      <c r="AE65" s="39"/>
      <c r="AF65" s="39"/>
      <c r="AG65" s="39"/>
      <c r="AH65" s="40">
        <f t="shared" si="82"/>
        <v>0</v>
      </c>
      <c r="AI65" s="38"/>
      <c r="AJ65" s="39"/>
      <c r="AK65" s="39"/>
      <c r="AL65" s="39"/>
      <c r="AM65" s="40">
        <f t="shared" si="83"/>
        <v>0</v>
      </c>
      <c r="AN65" s="38"/>
      <c r="AO65" s="39"/>
      <c r="AP65" s="39"/>
      <c r="AQ65" s="39"/>
      <c r="AR65" s="40">
        <f t="shared" si="84"/>
        <v>0</v>
      </c>
      <c r="AS65" s="38"/>
      <c r="AT65" s="39"/>
      <c r="AU65" s="39"/>
      <c r="AV65" s="39"/>
      <c r="AW65" s="40">
        <f t="shared" si="85"/>
        <v>0</v>
      </c>
      <c r="AX65" s="38"/>
      <c r="AY65" s="39"/>
      <c r="AZ65" s="39"/>
      <c r="BA65" s="39"/>
      <c r="BB65" s="40">
        <f t="shared" si="86"/>
        <v>0</v>
      </c>
      <c r="BC65" s="38"/>
      <c r="BD65" s="39"/>
      <c r="BE65" s="39"/>
      <c r="BF65" s="39"/>
      <c r="BG65" s="40">
        <f t="shared" si="87"/>
        <v>0</v>
      </c>
      <c r="BH65" s="38"/>
      <c r="BI65" s="39"/>
      <c r="BJ65" s="39"/>
      <c r="BK65" s="39"/>
      <c r="BL65" s="40">
        <f t="shared" si="88"/>
        <v>0</v>
      </c>
      <c r="BM65" s="38"/>
      <c r="BN65" s="39"/>
      <c r="BO65" s="39"/>
      <c r="BP65" s="39"/>
      <c r="BQ65" s="40">
        <f t="shared" si="89"/>
        <v>0</v>
      </c>
      <c r="BR65" s="38"/>
      <c r="BS65" s="39"/>
      <c r="BT65" s="39"/>
      <c r="BU65" s="39"/>
      <c r="BV65" s="40">
        <f t="shared" si="90"/>
        <v>0</v>
      </c>
      <c r="BW65" s="38"/>
      <c r="BX65" s="39"/>
      <c r="BY65" s="39"/>
      <c r="BZ65" s="39"/>
      <c r="CA65" s="40">
        <f t="shared" si="91"/>
        <v>0</v>
      </c>
      <c r="CB65" s="38"/>
      <c r="CC65" s="39"/>
      <c r="CD65" s="39"/>
      <c r="CE65" s="39"/>
      <c r="CF65" s="40">
        <f t="shared" si="92"/>
        <v>0</v>
      </c>
      <c r="CG65" s="38"/>
      <c r="CH65" s="39"/>
      <c r="CI65" s="39"/>
      <c r="CJ65" s="39"/>
      <c r="CK65" s="40">
        <f t="shared" si="93"/>
        <v>0</v>
      </c>
      <c r="CL65" s="38"/>
      <c r="CM65" s="39"/>
      <c r="CN65" s="39"/>
      <c r="CO65" s="39"/>
      <c r="CP65" s="40">
        <f t="shared" si="94"/>
        <v>0</v>
      </c>
      <c r="CQ65" s="38"/>
      <c r="CR65" s="39"/>
      <c r="CS65" s="39"/>
      <c r="CT65" s="39"/>
      <c r="CU65" s="40">
        <f t="shared" si="95"/>
        <v>0</v>
      </c>
      <c r="CV65" s="38"/>
      <c r="CW65" s="39"/>
      <c r="CX65" s="39"/>
      <c r="CY65" s="39"/>
      <c r="CZ65" s="40">
        <f t="shared" si="96"/>
        <v>0</v>
      </c>
      <c r="DA65" s="38"/>
      <c r="DB65" s="39"/>
      <c r="DC65" s="39"/>
      <c r="DD65" s="39"/>
      <c r="DE65" s="40">
        <f t="shared" si="97"/>
        <v>0</v>
      </c>
      <c r="DF65" s="38"/>
      <c r="DG65" s="39"/>
      <c r="DH65" s="39"/>
      <c r="DI65" s="39"/>
      <c r="DJ65" s="40">
        <f t="shared" si="98"/>
        <v>0</v>
      </c>
      <c r="DK65" s="38"/>
      <c r="DL65" s="39"/>
      <c r="DM65" s="39"/>
      <c r="DN65" s="39"/>
      <c r="DO65" s="40">
        <f t="shared" si="99"/>
        <v>0</v>
      </c>
      <c r="DP65" s="38"/>
      <c r="DQ65" s="39"/>
      <c r="DR65" s="39"/>
      <c r="DS65" s="39"/>
      <c r="DT65" s="40">
        <f t="shared" si="100"/>
        <v>0</v>
      </c>
      <c r="DU65" s="38"/>
      <c r="DV65" s="39"/>
      <c r="DW65" s="39"/>
      <c r="DX65" s="39"/>
      <c r="DY65" s="40">
        <f t="shared" si="101"/>
        <v>0</v>
      </c>
      <c r="DZ65" s="38"/>
      <c r="EA65" s="39"/>
      <c r="EB65" s="39"/>
      <c r="EC65" s="39"/>
      <c r="ED65" s="40">
        <f t="shared" si="102"/>
        <v>0</v>
      </c>
      <c r="EE65" s="38"/>
      <c r="EF65" s="39"/>
      <c r="EG65" s="39"/>
      <c r="EH65" s="39"/>
      <c r="EI65" s="40">
        <f t="shared" si="103"/>
        <v>0</v>
      </c>
      <c r="EJ65" s="38"/>
      <c r="EK65" s="39"/>
      <c r="EL65" s="39"/>
      <c r="EM65" s="39"/>
      <c r="EN65" s="40">
        <f t="shared" si="104"/>
        <v>0</v>
      </c>
      <c r="EO65" s="38"/>
      <c r="EP65" s="39"/>
      <c r="EQ65" s="39"/>
      <c r="ER65" s="39"/>
      <c r="ES65" s="40">
        <f t="shared" si="105"/>
        <v>0</v>
      </c>
      <c r="ET65" s="38"/>
      <c r="EU65" s="39"/>
      <c r="EV65" s="39"/>
      <c r="EW65" s="39"/>
      <c r="EX65" s="40">
        <f t="shared" si="106"/>
        <v>0</v>
      </c>
      <c r="EY65" s="38"/>
      <c r="EZ65" s="39"/>
      <c r="FA65" s="39"/>
      <c r="FB65" s="39"/>
      <c r="FC65" s="40">
        <f t="shared" si="107"/>
        <v>0</v>
      </c>
      <c r="FD65" s="38"/>
      <c r="FE65" s="39"/>
      <c r="FF65" s="39"/>
      <c r="FG65" s="39"/>
      <c r="FH65" s="40">
        <f t="shared" si="108"/>
        <v>0</v>
      </c>
    </row>
    <row r="66" spans="1:164" x14ac:dyDescent="0.2">
      <c r="A66" s="17"/>
      <c r="B66" s="30">
        <v>63</v>
      </c>
      <c r="C66" s="31" t="s">
        <v>41</v>
      </c>
      <c r="D66" s="32" t="s">
        <v>72</v>
      </c>
      <c r="E66" s="33" t="s">
        <v>13</v>
      </c>
      <c r="F66" s="34">
        <f t="shared" si="111"/>
        <v>0</v>
      </c>
      <c r="G66" s="35">
        <f t="shared" si="75"/>
        <v>0</v>
      </c>
      <c r="H66" s="58">
        <f t="shared" si="76"/>
        <v>0</v>
      </c>
      <c r="I66" s="36">
        <f t="shared" si="77"/>
        <v>0</v>
      </c>
      <c r="J66" s="37">
        <f t="shared" si="78"/>
        <v>0</v>
      </c>
      <c r="K66" s="37" t="str">
        <f t="shared" si="109"/>
        <v/>
      </c>
      <c r="L66" s="43">
        <v>0</v>
      </c>
      <c r="M66" s="43"/>
      <c r="N66" s="44"/>
      <c r="O66" s="38"/>
      <c r="P66" s="39"/>
      <c r="Q66" s="39"/>
      <c r="R66" s="39"/>
      <c r="S66" s="40">
        <f t="shared" si="79"/>
        <v>0</v>
      </c>
      <c r="T66" s="38"/>
      <c r="U66" s="39"/>
      <c r="V66" s="39"/>
      <c r="W66" s="39"/>
      <c r="X66" s="40">
        <f t="shared" si="80"/>
        <v>0</v>
      </c>
      <c r="Y66" s="38"/>
      <c r="Z66" s="39"/>
      <c r="AA66" s="39"/>
      <c r="AB66" s="39"/>
      <c r="AC66" s="40">
        <f t="shared" si="81"/>
        <v>0</v>
      </c>
      <c r="AD66" s="38"/>
      <c r="AE66" s="39"/>
      <c r="AF66" s="39"/>
      <c r="AG66" s="39"/>
      <c r="AH66" s="40">
        <f t="shared" si="82"/>
        <v>0</v>
      </c>
      <c r="AI66" s="38"/>
      <c r="AJ66" s="39"/>
      <c r="AK66" s="39"/>
      <c r="AL66" s="39"/>
      <c r="AM66" s="40">
        <f t="shared" si="83"/>
        <v>0</v>
      </c>
      <c r="AN66" s="38"/>
      <c r="AO66" s="39"/>
      <c r="AP66" s="39"/>
      <c r="AQ66" s="39"/>
      <c r="AR66" s="40">
        <f t="shared" si="84"/>
        <v>0</v>
      </c>
      <c r="AS66" s="38"/>
      <c r="AT66" s="39"/>
      <c r="AU66" s="39"/>
      <c r="AV66" s="39"/>
      <c r="AW66" s="40">
        <f t="shared" si="85"/>
        <v>0</v>
      </c>
      <c r="AX66" s="38"/>
      <c r="AY66" s="39"/>
      <c r="AZ66" s="39"/>
      <c r="BA66" s="39"/>
      <c r="BB66" s="40">
        <f t="shared" si="86"/>
        <v>0</v>
      </c>
      <c r="BC66" s="38"/>
      <c r="BD66" s="39"/>
      <c r="BE66" s="39"/>
      <c r="BF66" s="39"/>
      <c r="BG66" s="40">
        <f t="shared" si="87"/>
        <v>0</v>
      </c>
      <c r="BH66" s="38"/>
      <c r="BI66" s="39"/>
      <c r="BJ66" s="39"/>
      <c r="BK66" s="39"/>
      <c r="BL66" s="40">
        <f t="shared" si="88"/>
        <v>0</v>
      </c>
      <c r="BM66" s="38"/>
      <c r="BN66" s="39"/>
      <c r="BO66" s="39"/>
      <c r="BP66" s="39"/>
      <c r="BQ66" s="40">
        <f t="shared" si="89"/>
        <v>0</v>
      </c>
      <c r="BR66" s="38"/>
      <c r="BS66" s="39"/>
      <c r="BT66" s="39"/>
      <c r="BU66" s="39"/>
      <c r="BV66" s="40">
        <f t="shared" si="90"/>
        <v>0</v>
      </c>
      <c r="BW66" s="38"/>
      <c r="BX66" s="39"/>
      <c r="BY66" s="39"/>
      <c r="BZ66" s="39"/>
      <c r="CA66" s="40">
        <f t="shared" si="91"/>
        <v>0</v>
      </c>
      <c r="CB66" s="38"/>
      <c r="CC66" s="39"/>
      <c r="CD66" s="39"/>
      <c r="CE66" s="39"/>
      <c r="CF66" s="40">
        <f t="shared" si="92"/>
        <v>0</v>
      </c>
      <c r="CG66" s="38"/>
      <c r="CH66" s="39"/>
      <c r="CI66" s="39"/>
      <c r="CJ66" s="39"/>
      <c r="CK66" s="40">
        <f t="shared" si="93"/>
        <v>0</v>
      </c>
      <c r="CL66" s="38"/>
      <c r="CM66" s="39"/>
      <c r="CN66" s="39"/>
      <c r="CO66" s="39"/>
      <c r="CP66" s="40">
        <f t="shared" si="94"/>
        <v>0</v>
      </c>
      <c r="CQ66" s="38"/>
      <c r="CR66" s="39"/>
      <c r="CS66" s="39"/>
      <c r="CT66" s="39"/>
      <c r="CU66" s="40">
        <f t="shared" si="95"/>
        <v>0</v>
      </c>
      <c r="CV66" s="38"/>
      <c r="CW66" s="39"/>
      <c r="CX66" s="39"/>
      <c r="CY66" s="39"/>
      <c r="CZ66" s="40">
        <f t="shared" si="96"/>
        <v>0</v>
      </c>
      <c r="DA66" s="38"/>
      <c r="DB66" s="39"/>
      <c r="DC66" s="39"/>
      <c r="DD66" s="39"/>
      <c r="DE66" s="40">
        <f t="shared" si="97"/>
        <v>0</v>
      </c>
      <c r="DF66" s="38"/>
      <c r="DG66" s="39"/>
      <c r="DH66" s="39"/>
      <c r="DI66" s="39"/>
      <c r="DJ66" s="40">
        <f t="shared" si="98"/>
        <v>0</v>
      </c>
      <c r="DK66" s="38"/>
      <c r="DL66" s="39"/>
      <c r="DM66" s="39"/>
      <c r="DN66" s="39"/>
      <c r="DO66" s="40">
        <f t="shared" si="99"/>
        <v>0</v>
      </c>
      <c r="DP66" s="38"/>
      <c r="DQ66" s="39"/>
      <c r="DR66" s="39"/>
      <c r="DS66" s="39"/>
      <c r="DT66" s="40">
        <f t="shared" si="100"/>
        <v>0</v>
      </c>
      <c r="DU66" s="38"/>
      <c r="DV66" s="39"/>
      <c r="DW66" s="39"/>
      <c r="DX66" s="39"/>
      <c r="DY66" s="40">
        <f t="shared" si="101"/>
        <v>0</v>
      </c>
      <c r="DZ66" s="38"/>
      <c r="EA66" s="39"/>
      <c r="EB66" s="39"/>
      <c r="EC66" s="39"/>
      <c r="ED66" s="40">
        <f t="shared" si="102"/>
        <v>0</v>
      </c>
      <c r="EE66" s="38"/>
      <c r="EF66" s="39"/>
      <c r="EG66" s="39"/>
      <c r="EH66" s="39"/>
      <c r="EI66" s="40">
        <f t="shared" si="103"/>
        <v>0</v>
      </c>
      <c r="EJ66" s="38"/>
      <c r="EK66" s="39"/>
      <c r="EL66" s="39"/>
      <c r="EM66" s="39"/>
      <c r="EN66" s="40">
        <f t="shared" si="104"/>
        <v>0</v>
      </c>
      <c r="EO66" s="38"/>
      <c r="EP66" s="39"/>
      <c r="EQ66" s="39"/>
      <c r="ER66" s="39"/>
      <c r="ES66" s="40">
        <f t="shared" si="105"/>
        <v>0</v>
      </c>
      <c r="ET66" s="38"/>
      <c r="EU66" s="39"/>
      <c r="EV66" s="39"/>
      <c r="EW66" s="39"/>
      <c r="EX66" s="40">
        <f t="shared" si="106"/>
        <v>0</v>
      </c>
      <c r="EY66" s="38"/>
      <c r="EZ66" s="39"/>
      <c r="FA66" s="39"/>
      <c r="FB66" s="39"/>
      <c r="FC66" s="40">
        <f t="shared" si="107"/>
        <v>0</v>
      </c>
      <c r="FD66" s="38"/>
      <c r="FE66" s="39"/>
      <c r="FF66" s="39"/>
      <c r="FG66" s="39"/>
      <c r="FH66" s="40">
        <f t="shared" si="108"/>
        <v>0</v>
      </c>
    </row>
    <row r="67" spans="1:164" x14ac:dyDescent="0.2">
      <c r="A67" s="17"/>
      <c r="B67" s="30">
        <v>64</v>
      </c>
      <c r="C67" s="31" t="s">
        <v>41</v>
      </c>
      <c r="D67" s="32" t="s">
        <v>80</v>
      </c>
      <c r="E67" s="33" t="s">
        <v>17</v>
      </c>
      <c r="F67" s="34">
        <f t="shared" si="111"/>
        <v>0</v>
      </c>
      <c r="G67" s="35">
        <f t="shared" si="75"/>
        <v>0</v>
      </c>
      <c r="H67" s="58">
        <f t="shared" si="76"/>
        <v>0</v>
      </c>
      <c r="I67" s="36">
        <f t="shared" si="77"/>
        <v>0</v>
      </c>
      <c r="J67" s="37">
        <f t="shared" si="78"/>
        <v>0</v>
      </c>
      <c r="K67" s="37" t="str">
        <f t="shared" si="109"/>
        <v/>
      </c>
      <c r="L67" s="43">
        <v>0</v>
      </c>
      <c r="M67" s="43"/>
      <c r="N67" s="44"/>
      <c r="O67" s="38"/>
      <c r="P67" s="39"/>
      <c r="Q67" s="39"/>
      <c r="R67" s="39"/>
      <c r="S67" s="40">
        <f t="shared" si="79"/>
        <v>0</v>
      </c>
      <c r="T67" s="38"/>
      <c r="U67" s="39"/>
      <c r="V67" s="39"/>
      <c r="W67" s="39"/>
      <c r="X67" s="40">
        <f t="shared" si="80"/>
        <v>0</v>
      </c>
      <c r="Y67" s="38"/>
      <c r="Z67" s="39"/>
      <c r="AA67" s="39"/>
      <c r="AB67" s="39"/>
      <c r="AC67" s="40">
        <f t="shared" si="81"/>
        <v>0</v>
      </c>
      <c r="AD67" s="38"/>
      <c r="AE67" s="39"/>
      <c r="AF67" s="39"/>
      <c r="AG67" s="39"/>
      <c r="AH67" s="40">
        <f t="shared" si="82"/>
        <v>0</v>
      </c>
      <c r="AI67" s="38"/>
      <c r="AJ67" s="39"/>
      <c r="AK67" s="39"/>
      <c r="AL67" s="39"/>
      <c r="AM67" s="40">
        <f t="shared" si="83"/>
        <v>0</v>
      </c>
      <c r="AN67" s="38"/>
      <c r="AO67" s="39"/>
      <c r="AP67" s="39"/>
      <c r="AQ67" s="39"/>
      <c r="AR67" s="40">
        <f t="shared" si="84"/>
        <v>0</v>
      </c>
      <c r="AS67" s="38"/>
      <c r="AT67" s="39"/>
      <c r="AU67" s="39"/>
      <c r="AV67" s="39"/>
      <c r="AW67" s="40">
        <f t="shared" si="85"/>
        <v>0</v>
      </c>
      <c r="AX67" s="38"/>
      <c r="AY67" s="39"/>
      <c r="AZ67" s="39"/>
      <c r="BA67" s="39"/>
      <c r="BB67" s="40">
        <f t="shared" si="86"/>
        <v>0</v>
      </c>
      <c r="BC67" s="38"/>
      <c r="BD67" s="39"/>
      <c r="BE67" s="39"/>
      <c r="BF67" s="39"/>
      <c r="BG67" s="40">
        <f t="shared" si="87"/>
        <v>0</v>
      </c>
      <c r="BH67" s="38"/>
      <c r="BI67" s="39"/>
      <c r="BJ67" s="39"/>
      <c r="BK67" s="39"/>
      <c r="BL67" s="40">
        <f t="shared" si="88"/>
        <v>0</v>
      </c>
      <c r="BM67" s="38"/>
      <c r="BN67" s="39"/>
      <c r="BO67" s="39"/>
      <c r="BP67" s="39"/>
      <c r="BQ67" s="40">
        <f t="shared" si="89"/>
        <v>0</v>
      </c>
      <c r="BR67" s="38"/>
      <c r="BS67" s="39"/>
      <c r="BT67" s="39"/>
      <c r="BU67" s="39"/>
      <c r="BV67" s="40">
        <f t="shared" si="90"/>
        <v>0</v>
      </c>
      <c r="BW67" s="38"/>
      <c r="BX67" s="39"/>
      <c r="BY67" s="39"/>
      <c r="BZ67" s="39"/>
      <c r="CA67" s="40">
        <f t="shared" si="91"/>
        <v>0</v>
      </c>
      <c r="CB67" s="38"/>
      <c r="CC67" s="39"/>
      <c r="CD67" s="39"/>
      <c r="CE67" s="39"/>
      <c r="CF67" s="40">
        <f t="shared" si="92"/>
        <v>0</v>
      </c>
      <c r="CG67" s="38"/>
      <c r="CH67" s="39"/>
      <c r="CI67" s="39"/>
      <c r="CJ67" s="39"/>
      <c r="CK67" s="40">
        <f t="shared" si="93"/>
        <v>0</v>
      </c>
      <c r="CL67" s="38"/>
      <c r="CM67" s="39"/>
      <c r="CN67" s="39"/>
      <c r="CO67" s="39"/>
      <c r="CP67" s="40">
        <f t="shared" si="94"/>
        <v>0</v>
      </c>
      <c r="CQ67" s="38"/>
      <c r="CR67" s="39"/>
      <c r="CS67" s="39"/>
      <c r="CT67" s="39"/>
      <c r="CU67" s="40">
        <f t="shared" si="95"/>
        <v>0</v>
      </c>
      <c r="CV67" s="38"/>
      <c r="CW67" s="39"/>
      <c r="CX67" s="39"/>
      <c r="CY67" s="39"/>
      <c r="CZ67" s="40">
        <f t="shared" si="96"/>
        <v>0</v>
      </c>
      <c r="DA67" s="38"/>
      <c r="DB67" s="39"/>
      <c r="DC67" s="39"/>
      <c r="DD67" s="39"/>
      <c r="DE67" s="40">
        <f t="shared" si="97"/>
        <v>0</v>
      </c>
      <c r="DF67" s="38"/>
      <c r="DG67" s="39"/>
      <c r="DH67" s="39"/>
      <c r="DI67" s="39"/>
      <c r="DJ67" s="40">
        <f t="shared" si="98"/>
        <v>0</v>
      </c>
      <c r="DK67" s="38"/>
      <c r="DL67" s="39"/>
      <c r="DM67" s="39"/>
      <c r="DN67" s="39"/>
      <c r="DO67" s="40">
        <f t="shared" si="99"/>
        <v>0</v>
      </c>
      <c r="DP67" s="38"/>
      <c r="DQ67" s="39"/>
      <c r="DR67" s="39"/>
      <c r="DS67" s="39"/>
      <c r="DT67" s="40">
        <f t="shared" si="100"/>
        <v>0</v>
      </c>
      <c r="DU67" s="38"/>
      <c r="DV67" s="39"/>
      <c r="DW67" s="39"/>
      <c r="DX67" s="39"/>
      <c r="DY67" s="40">
        <f t="shared" si="101"/>
        <v>0</v>
      </c>
      <c r="DZ67" s="38"/>
      <c r="EA67" s="39"/>
      <c r="EB67" s="39"/>
      <c r="EC67" s="39"/>
      <c r="ED67" s="40">
        <f t="shared" si="102"/>
        <v>0</v>
      </c>
      <c r="EE67" s="38"/>
      <c r="EF67" s="39"/>
      <c r="EG67" s="39"/>
      <c r="EH67" s="39"/>
      <c r="EI67" s="40">
        <f t="shared" si="103"/>
        <v>0</v>
      </c>
      <c r="EJ67" s="38"/>
      <c r="EK67" s="39"/>
      <c r="EL67" s="39"/>
      <c r="EM67" s="39"/>
      <c r="EN67" s="40">
        <f t="shared" si="104"/>
        <v>0</v>
      </c>
      <c r="EO67" s="38"/>
      <c r="EP67" s="39"/>
      <c r="EQ67" s="39"/>
      <c r="ER67" s="39"/>
      <c r="ES67" s="40">
        <f t="shared" si="105"/>
        <v>0</v>
      </c>
      <c r="ET67" s="38"/>
      <c r="EU67" s="39"/>
      <c r="EV67" s="39"/>
      <c r="EW67" s="39"/>
      <c r="EX67" s="40">
        <f t="shared" si="106"/>
        <v>0</v>
      </c>
      <c r="EY67" s="38"/>
      <c r="EZ67" s="39"/>
      <c r="FA67" s="39"/>
      <c r="FB67" s="39"/>
      <c r="FC67" s="40">
        <f t="shared" si="107"/>
        <v>0</v>
      </c>
      <c r="FD67" s="38"/>
      <c r="FE67" s="39"/>
      <c r="FF67" s="39"/>
      <c r="FG67" s="39"/>
      <c r="FH67" s="40">
        <f t="shared" si="108"/>
        <v>0</v>
      </c>
    </row>
    <row r="68" spans="1:164" x14ac:dyDescent="0.2">
      <c r="A68" s="17"/>
      <c r="B68" s="30">
        <v>65</v>
      </c>
      <c r="C68" s="31" t="s">
        <v>35</v>
      </c>
      <c r="D68" s="32" t="s">
        <v>78</v>
      </c>
      <c r="E68" s="33" t="s">
        <v>21</v>
      </c>
      <c r="F68" s="34">
        <f t="shared" si="111"/>
        <v>0</v>
      </c>
      <c r="G68" s="35">
        <f t="shared" si="75"/>
        <v>0</v>
      </c>
      <c r="H68" s="58">
        <f t="shared" si="76"/>
        <v>0</v>
      </c>
      <c r="I68" s="36">
        <f t="shared" si="77"/>
        <v>0</v>
      </c>
      <c r="J68" s="37">
        <f t="shared" si="78"/>
        <v>0</v>
      </c>
      <c r="K68" s="37" t="str">
        <f t="shared" si="109"/>
        <v/>
      </c>
      <c r="L68" s="43">
        <v>0</v>
      </c>
      <c r="M68" s="43"/>
      <c r="N68" s="44"/>
      <c r="O68" s="38"/>
      <c r="P68" s="39"/>
      <c r="Q68" s="39"/>
      <c r="R68" s="39"/>
      <c r="S68" s="40">
        <f t="shared" si="79"/>
        <v>0</v>
      </c>
      <c r="T68" s="38"/>
      <c r="U68" s="39"/>
      <c r="V68" s="39"/>
      <c r="W68" s="39"/>
      <c r="X68" s="40">
        <f t="shared" si="80"/>
        <v>0</v>
      </c>
      <c r="Y68" s="38"/>
      <c r="Z68" s="39"/>
      <c r="AA68" s="39"/>
      <c r="AB68" s="39"/>
      <c r="AC68" s="40">
        <f t="shared" si="81"/>
        <v>0</v>
      </c>
      <c r="AD68" s="38"/>
      <c r="AE68" s="39"/>
      <c r="AF68" s="39"/>
      <c r="AG68" s="39"/>
      <c r="AH68" s="40">
        <f t="shared" si="82"/>
        <v>0</v>
      </c>
      <c r="AI68" s="38"/>
      <c r="AJ68" s="39"/>
      <c r="AK68" s="39"/>
      <c r="AL68" s="39"/>
      <c r="AM68" s="40">
        <f t="shared" si="83"/>
        <v>0</v>
      </c>
      <c r="AN68" s="38"/>
      <c r="AO68" s="39"/>
      <c r="AP68" s="39"/>
      <c r="AQ68" s="39"/>
      <c r="AR68" s="40">
        <f t="shared" si="84"/>
        <v>0</v>
      </c>
      <c r="AS68" s="38"/>
      <c r="AT68" s="39"/>
      <c r="AU68" s="39"/>
      <c r="AV68" s="39"/>
      <c r="AW68" s="40">
        <f t="shared" si="85"/>
        <v>0</v>
      </c>
      <c r="AX68" s="38"/>
      <c r="AY68" s="39"/>
      <c r="AZ68" s="39"/>
      <c r="BA68" s="39"/>
      <c r="BB68" s="40">
        <f t="shared" si="86"/>
        <v>0</v>
      </c>
      <c r="BC68" s="38"/>
      <c r="BD68" s="39"/>
      <c r="BE68" s="39"/>
      <c r="BF68" s="39"/>
      <c r="BG68" s="40">
        <f t="shared" si="87"/>
        <v>0</v>
      </c>
      <c r="BH68" s="38"/>
      <c r="BI68" s="39"/>
      <c r="BJ68" s="39"/>
      <c r="BK68" s="39"/>
      <c r="BL68" s="40">
        <f t="shared" si="88"/>
        <v>0</v>
      </c>
      <c r="BM68" s="38"/>
      <c r="BN68" s="39"/>
      <c r="BO68" s="39"/>
      <c r="BP68" s="39"/>
      <c r="BQ68" s="40">
        <f t="shared" si="89"/>
        <v>0</v>
      </c>
      <c r="BR68" s="38"/>
      <c r="BS68" s="39"/>
      <c r="BT68" s="39"/>
      <c r="BU68" s="39"/>
      <c r="BV68" s="40">
        <f t="shared" si="90"/>
        <v>0</v>
      </c>
      <c r="BW68" s="38"/>
      <c r="BX68" s="39"/>
      <c r="BY68" s="39"/>
      <c r="BZ68" s="39"/>
      <c r="CA68" s="40">
        <f t="shared" si="91"/>
        <v>0</v>
      </c>
      <c r="CB68" s="38"/>
      <c r="CC68" s="39"/>
      <c r="CD68" s="39"/>
      <c r="CE68" s="39"/>
      <c r="CF68" s="40">
        <f t="shared" si="92"/>
        <v>0</v>
      </c>
      <c r="CG68" s="38"/>
      <c r="CH68" s="39"/>
      <c r="CI68" s="39"/>
      <c r="CJ68" s="39"/>
      <c r="CK68" s="40">
        <f t="shared" si="93"/>
        <v>0</v>
      </c>
      <c r="CL68" s="38"/>
      <c r="CM68" s="39"/>
      <c r="CN68" s="39"/>
      <c r="CO68" s="39"/>
      <c r="CP68" s="40">
        <f t="shared" si="94"/>
        <v>0</v>
      </c>
      <c r="CQ68" s="38"/>
      <c r="CR68" s="39"/>
      <c r="CS68" s="39"/>
      <c r="CT68" s="39"/>
      <c r="CU68" s="40">
        <f t="shared" si="95"/>
        <v>0</v>
      </c>
      <c r="CV68" s="38"/>
      <c r="CW68" s="39"/>
      <c r="CX68" s="39"/>
      <c r="CY68" s="39"/>
      <c r="CZ68" s="40">
        <f t="shared" si="96"/>
        <v>0</v>
      </c>
      <c r="DA68" s="38"/>
      <c r="DB68" s="39"/>
      <c r="DC68" s="39"/>
      <c r="DD68" s="39"/>
      <c r="DE68" s="40">
        <f t="shared" si="97"/>
        <v>0</v>
      </c>
      <c r="DF68" s="38"/>
      <c r="DG68" s="39"/>
      <c r="DH68" s="39"/>
      <c r="DI68" s="39"/>
      <c r="DJ68" s="40">
        <f t="shared" si="98"/>
        <v>0</v>
      </c>
      <c r="DK68" s="38"/>
      <c r="DL68" s="39"/>
      <c r="DM68" s="39"/>
      <c r="DN68" s="39"/>
      <c r="DO68" s="40">
        <f t="shared" si="99"/>
        <v>0</v>
      </c>
      <c r="DP68" s="38"/>
      <c r="DQ68" s="39"/>
      <c r="DR68" s="39"/>
      <c r="DS68" s="39"/>
      <c r="DT68" s="40">
        <f t="shared" si="100"/>
        <v>0</v>
      </c>
      <c r="DU68" s="38"/>
      <c r="DV68" s="39"/>
      <c r="DW68" s="39"/>
      <c r="DX68" s="39"/>
      <c r="DY68" s="40">
        <f t="shared" si="101"/>
        <v>0</v>
      </c>
      <c r="DZ68" s="38"/>
      <c r="EA68" s="39"/>
      <c r="EB68" s="39"/>
      <c r="EC68" s="39"/>
      <c r="ED68" s="40">
        <f t="shared" si="102"/>
        <v>0</v>
      </c>
      <c r="EE68" s="38"/>
      <c r="EF68" s="39"/>
      <c r="EG68" s="39"/>
      <c r="EH68" s="39"/>
      <c r="EI68" s="40">
        <f t="shared" si="103"/>
        <v>0</v>
      </c>
      <c r="EJ68" s="38"/>
      <c r="EK68" s="39"/>
      <c r="EL68" s="39"/>
      <c r="EM68" s="39"/>
      <c r="EN68" s="40">
        <f t="shared" si="104"/>
        <v>0</v>
      </c>
      <c r="EO68" s="38"/>
      <c r="EP68" s="39"/>
      <c r="EQ68" s="39"/>
      <c r="ER68" s="39"/>
      <c r="ES68" s="40">
        <f t="shared" si="105"/>
        <v>0</v>
      </c>
      <c r="ET68" s="38"/>
      <c r="EU68" s="39"/>
      <c r="EV68" s="39"/>
      <c r="EW68" s="39"/>
      <c r="EX68" s="40">
        <f t="shared" si="106"/>
        <v>0</v>
      </c>
      <c r="EY68" s="38"/>
      <c r="EZ68" s="39"/>
      <c r="FA68" s="39"/>
      <c r="FB68" s="39"/>
      <c r="FC68" s="40">
        <f t="shared" si="107"/>
        <v>0</v>
      </c>
      <c r="FD68" s="38"/>
      <c r="FE68" s="39"/>
      <c r="FF68" s="39"/>
      <c r="FG68" s="39"/>
      <c r="FH68" s="40">
        <f t="shared" si="108"/>
        <v>0</v>
      </c>
    </row>
    <row r="69" spans="1:164" x14ac:dyDescent="0.2">
      <c r="A69" s="17"/>
      <c r="B69" s="30">
        <v>66</v>
      </c>
      <c r="C69" s="31" t="s">
        <v>35</v>
      </c>
      <c r="D69" s="32" t="s">
        <v>85</v>
      </c>
      <c r="E69" s="33" t="s">
        <v>21</v>
      </c>
      <c r="F69" s="34">
        <f t="shared" si="111"/>
        <v>0</v>
      </c>
      <c r="G69" s="35">
        <f t="shared" si="75"/>
        <v>0</v>
      </c>
      <c r="H69" s="58">
        <f t="shared" ref="H69:H100" si="112">SUM(S69+X69+AC69+AH69+AM69+AR69+AW69+BB69+BG69+BL69+BQ69+BV69+CA69+CF69+CK69+CP69+CU69+CZ69+DE69+DJ69+DO69+DT69+DY69+ED69+EI69+EN69+ES69+EX69+I69+FC69+FH69)</f>
        <v>0</v>
      </c>
      <c r="I69" s="36">
        <f t="shared" si="77"/>
        <v>0</v>
      </c>
      <c r="J69" s="37">
        <f t="shared" si="78"/>
        <v>0</v>
      </c>
      <c r="K69" s="37" t="str">
        <f t="shared" si="109"/>
        <v/>
      </c>
      <c r="L69" s="43">
        <v>0</v>
      </c>
      <c r="M69" s="43"/>
      <c r="N69" s="44"/>
      <c r="O69" s="38"/>
      <c r="P69" s="39"/>
      <c r="Q69" s="39"/>
      <c r="R69" s="39"/>
      <c r="S69" s="40">
        <f t="shared" ref="S69:S100" si="113">SUM(O69:R69)</f>
        <v>0</v>
      </c>
      <c r="T69" s="38"/>
      <c r="U69" s="39"/>
      <c r="V69" s="39"/>
      <c r="W69" s="39"/>
      <c r="X69" s="40">
        <f t="shared" ref="X69:X100" si="114">SUM(T69:W69)</f>
        <v>0</v>
      </c>
      <c r="Y69" s="38"/>
      <c r="Z69" s="39"/>
      <c r="AA69" s="39"/>
      <c r="AB69" s="39"/>
      <c r="AC69" s="40">
        <f t="shared" ref="AC69:AC100" si="115">SUM(Y69:AB69)</f>
        <v>0</v>
      </c>
      <c r="AD69" s="38"/>
      <c r="AE69" s="39"/>
      <c r="AF69" s="39"/>
      <c r="AG69" s="39"/>
      <c r="AH69" s="40">
        <f t="shared" ref="AH69:AH100" si="116">SUM(AD69:AG69)</f>
        <v>0</v>
      </c>
      <c r="AI69" s="38"/>
      <c r="AJ69" s="39"/>
      <c r="AK69" s="39"/>
      <c r="AL69" s="39"/>
      <c r="AM69" s="40">
        <f t="shared" ref="AM69:AM100" si="117">SUM(AI69:AL69)</f>
        <v>0</v>
      </c>
      <c r="AN69" s="38"/>
      <c r="AO69" s="39"/>
      <c r="AP69" s="39"/>
      <c r="AQ69" s="39"/>
      <c r="AR69" s="40">
        <f t="shared" ref="AR69:AR100" si="118">SUM(AN69:AQ69)</f>
        <v>0</v>
      </c>
      <c r="AS69" s="38"/>
      <c r="AT69" s="39"/>
      <c r="AU69" s="39"/>
      <c r="AV69" s="39"/>
      <c r="AW69" s="40">
        <f t="shared" ref="AW69:AW100" si="119">SUM(AS69:AV69)</f>
        <v>0</v>
      </c>
      <c r="AX69" s="38"/>
      <c r="AY69" s="39"/>
      <c r="AZ69" s="39"/>
      <c r="BA69" s="39"/>
      <c r="BB69" s="40">
        <f t="shared" ref="BB69:BB100" si="120">SUM(AX69:BA69)</f>
        <v>0</v>
      </c>
      <c r="BC69" s="38"/>
      <c r="BD69" s="39"/>
      <c r="BE69" s="39"/>
      <c r="BF69" s="39"/>
      <c r="BG69" s="40">
        <f t="shared" ref="BG69:BG100" si="121">SUM(BC69:BF69)</f>
        <v>0</v>
      </c>
      <c r="BH69" s="38"/>
      <c r="BI69" s="39"/>
      <c r="BJ69" s="39"/>
      <c r="BK69" s="39"/>
      <c r="BL69" s="40">
        <f t="shared" ref="BL69:BL100" si="122">SUM(BH69:BK69)</f>
        <v>0</v>
      </c>
      <c r="BM69" s="38"/>
      <c r="BN69" s="39"/>
      <c r="BO69" s="39"/>
      <c r="BP69" s="39"/>
      <c r="BQ69" s="40">
        <f t="shared" ref="BQ69:BQ100" si="123">SUM(BM69:BP69)</f>
        <v>0</v>
      </c>
      <c r="BR69" s="38"/>
      <c r="BS69" s="39"/>
      <c r="BT69" s="39"/>
      <c r="BU69" s="39"/>
      <c r="BV69" s="40">
        <f t="shared" ref="BV69:BV100" si="124">SUM(BR69:BU69)</f>
        <v>0</v>
      </c>
      <c r="BW69" s="38"/>
      <c r="BX69" s="39"/>
      <c r="BY69" s="39"/>
      <c r="BZ69" s="39"/>
      <c r="CA69" s="40">
        <f t="shared" ref="CA69:CA100" si="125">SUM(BW69:BZ69)</f>
        <v>0</v>
      </c>
      <c r="CB69" s="38"/>
      <c r="CC69" s="39"/>
      <c r="CD69" s="39"/>
      <c r="CE69" s="39"/>
      <c r="CF69" s="40">
        <f t="shared" ref="CF69:CF100" si="126">SUM(CB69:CE69)</f>
        <v>0</v>
      </c>
      <c r="CG69" s="38"/>
      <c r="CH69" s="39"/>
      <c r="CI69" s="39"/>
      <c r="CJ69" s="39"/>
      <c r="CK69" s="40">
        <f t="shared" ref="CK69:CK100" si="127">SUM(CG69:CJ69)</f>
        <v>0</v>
      </c>
      <c r="CL69" s="38"/>
      <c r="CM69" s="39"/>
      <c r="CN69" s="39"/>
      <c r="CO69" s="39"/>
      <c r="CP69" s="40">
        <f t="shared" ref="CP69:CP100" si="128">SUM(CL69:CO69)</f>
        <v>0</v>
      </c>
      <c r="CQ69" s="38"/>
      <c r="CR69" s="39"/>
      <c r="CS69" s="39"/>
      <c r="CT69" s="39"/>
      <c r="CU69" s="40">
        <f t="shared" ref="CU69:CU100" si="129">SUM(CQ69:CT69)</f>
        <v>0</v>
      </c>
      <c r="CV69" s="38"/>
      <c r="CW69" s="39"/>
      <c r="CX69" s="39"/>
      <c r="CY69" s="39"/>
      <c r="CZ69" s="40">
        <f t="shared" ref="CZ69:CZ100" si="130">SUM(CV69:CY69)</f>
        <v>0</v>
      </c>
      <c r="DA69" s="38"/>
      <c r="DB69" s="39"/>
      <c r="DC69" s="39"/>
      <c r="DD69" s="39"/>
      <c r="DE69" s="40">
        <f t="shared" ref="DE69:DE100" si="131">SUM(DA69:DD69)</f>
        <v>0</v>
      </c>
      <c r="DF69" s="38"/>
      <c r="DG69" s="39"/>
      <c r="DH69" s="39"/>
      <c r="DI69" s="39"/>
      <c r="DJ69" s="40">
        <f t="shared" ref="DJ69:DJ100" si="132">SUM(DF69:DI69)</f>
        <v>0</v>
      </c>
      <c r="DK69" s="38"/>
      <c r="DL69" s="39"/>
      <c r="DM69" s="39"/>
      <c r="DN69" s="39"/>
      <c r="DO69" s="40">
        <f t="shared" ref="DO69:DO100" si="133">SUM(DK69:DN69)</f>
        <v>0</v>
      </c>
      <c r="DP69" s="38"/>
      <c r="DQ69" s="39"/>
      <c r="DR69" s="39"/>
      <c r="DS69" s="39"/>
      <c r="DT69" s="40">
        <f t="shared" ref="DT69:DT100" si="134">SUM(DP69:DS69)</f>
        <v>0</v>
      </c>
      <c r="DU69" s="38"/>
      <c r="DV69" s="39"/>
      <c r="DW69" s="39"/>
      <c r="DX69" s="39"/>
      <c r="DY69" s="40">
        <f t="shared" ref="DY69:DY100" si="135">SUM(DU69:DX69)</f>
        <v>0</v>
      </c>
      <c r="DZ69" s="38"/>
      <c r="EA69" s="39"/>
      <c r="EB69" s="39"/>
      <c r="EC69" s="39"/>
      <c r="ED69" s="40">
        <f t="shared" ref="ED69:ED100" si="136">SUM(DZ69:EC69)</f>
        <v>0</v>
      </c>
      <c r="EE69" s="38"/>
      <c r="EF69" s="39"/>
      <c r="EG69" s="39"/>
      <c r="EH69" s="39"/>
      <c r="EI69" s="40">
        <f t="shared" ref="EI69:EI100" si="137">SUM(EE69:EH69)</f>
        <v>0</v>
      </c>
      <c r="EJ69" s="38"/>
      <c r="EK69" s="39"/>
      <c r="EL69" s="39"/>
      <c r="EM69" s="39"/>
      <c r="EN69" s="40">
        <f t="shared" ref="EN69:EN100" si="138">SUM(EJ69:EM69)</f>
        <v>0</v>
      </c>
      <c r="EO69" s="38"/>
      <c r="EP69" s="39"/>
      <c r="EQ69" s="39"/>
      <c r="ER69" s="39"/>
      <c r="ES69" s="40">
        <f t="shared" ref="ES69:ES100" si="139">SUM(EO69:ER69)</f>
        <v>0</v>
      </c>
      <c r="ET69" s="38"/>
      <c r="EU69" s="39"/>
      <c r="EV69" s="39"/>
      <c r="EW69" s="39"/>
      <c r="EX69" s="40">
        <f t="shared" ref="EX69:EX100" si="140">SUM(ET69:EW69)</f>
        <v>0</v>
      </c>
      <c r="EY69" s="38"/>
      <c r="EZ69" s="39"/>
      <c r="FA69" s="39"/>
      <c r="FB69" s="39"/>
      <c r="FC69" s="40">
        <f t="shared" ref="FC69:FC100" si="141">SUM(EY69:FB69)</f>
        <v>0</v>
      </c>
      <c r="FD69" s="38"/>
      <c r="FE69" s="39"/>
      <c r="FF69" s="39"/>
      <c r="FG69" s="39"/>
      <c r="FH69" s="40">
        <f t="shared" ref="FH69:FH100" si="142">SUM(FD69:FG69)</f>
        <v>0</v>
      </c>
    </row>
    <row r="70" spans="1:164" x14ac:dyDescent="0.2">
      <c r="A70" s="17"/>
      <c r="B70" s="30">
        <v>67</v>
      </c>
      <c r="C70" s="31"/>
      <c r="D70" s="32"/>
      <c r="E70" s="33"/>
      <c r="F70" s="34">
        <f t="shared" si="111"/>
        <v>0</v>
      </c>
      <c r="G70" s="35">
        <f t="shared" si="75"/>
        <v>0</v>
      </c>
      <c r="H70" s="58">
        <f t="shared" si="112"/>
        <v>0</v>
      </c>
      <c r="I70" s="36">
        <f t="shared" si="77"/>
        <v>0</v>
      </c>
      <c r="J70" s="37">
        <f t="shared" si="78"/>
        <v>0</v>
      </c>
      <c r="K70" s="37" t="str">
        <f t="shared" si="109"/>
        <v/>
      </c>
      <c r="L70" s="43"/>
      <c r="M70" s="43"/>
      <c r="N70" s="44"/>
      <c r="O70" s="38"/>
      <c r="P70" s="39"/>
      <c r="Q70" s="39"/>
      <c r="R70" s="39"/>
      <c r="S70" s="40">
        <f t="shared" si="113"/>
        <v>0</v>
      </c>
      <c r="T70" s="38"/>
      <c r="U70" s="39"/>
      <c r="V70" s="39"/>
      <c r="W70" s="39"/>
      <c r="X70" s="40">
        <f t="shared" si="114"/>
        <v>0</v>
      </c>
      <c r="Y70" s="38"/>
      <c r="Z70" s="39"/>
      <c r="AA70" s="39"/>
      <c r="AB70" s="39"/>
      <c r="AC70" s="40">
        <f t="shared" si="115"/>
        <v>0</v>
      </c>
      <c r="AD70" s="38"/>
      <c r="AE70" s="39"/>
      <c r="AF70" s="39"/>
      <c r="AG70" s="39"/>
      <c r="AH70" s="40">
        <f t="shared" si="116"/>
        <v>0</v>
      </c>
      <c r="AI70" s="38"/>
      <c r="AJ70" s="39"/>
      <c r="AK70" s="39"/>
      <c r="AL70" s="39"/>
      <c r="AM70" s="40">
        <f t="shared" si="117"/>
        <v>0</v>
      </c>
      <c r="AN70" s="38"/>
      <c r="AO70" s="39"/>
      <c r="AP70" s="39"/>
      <c r="AQ70" s="39"/>
      <c r="AR70" s="40">
        <f t="shared" si="118"/>
        <v>0</v>
      </c>
      <c r="AS70" s="38"/>
      <c r="AT70" s="39"/>
      <c r="AU70" s="39"/>
      <c r="AV70" s="39"/>
      <c r="AW70" s="40">
        <f t="shared" si="119"/>
        <v>0</v>
      </c>
      <c r="AX70" s="38"/>
      <c r="AY70" s="39"/>
      <c r="AZ70" s="39"/>
      <c r="BA70" s="39"/>
      <c r="BB70" s="40">
        <f t="shared" si="120"/>
        <v>0</v>
      </c>
      <c r="BC70" s="38"/>
      <c r="BD70" s="39"/>
      <c r="BE70" s="39"/>
      <c r="BF70" s="39"/>
      <c r="BG70" s="40">
        <f t="shared" si="121"/>
        <v>0</v>
      </c>
      <c r="BH70" s="38"/>
      <c r="BI70" s="39"/>
      <c r="BJ70" s="39"/>
      <c r="BK70" s="39"/>
      <c r="BL70" s="40">
        <f t="shared" si="122"/>
        <v>0</v>
      </c>
      <c r="BM70" s="38"/>
      <c r="BN70" s="39"/>
      <c r="BO70" s="39"/>
      <c r="BP70" s="39"/>
      <c r="BQ70" s="40">
        <f t="shared" si="123"/>
        <v>0</v>
      </c>
      <c r="BR70" s="38"/>
      <c r="BS70" s="39"/>
      <c r="BT70" s="39"/>
      <c r="BU70" s="39"/>
      <c r="BV70" s="40">
        <f t="shared" si="124"/>
        <v>0</v>
      </c>
      <c r="BW70" s="38"/>
      <c r="BX70" s="39"/>
      <c r="BY70" s="39"/>
      <c r="BZ70" s="39"/>
      <c r="CA70" s="40">
        <f t="shared" si="125"/>
        <v>0</v>
      </c>
      <c r="CB70" s="38"/>
      <c r="CC70" s="39"/>
      <c r="CD70" s="39"/>
      <c r="CE70" s="39"/>
      <c r="CF70" s="40">
        <f t="shared" si="126"/>
        <v>0</v>
      </c>
      <c r="CG70" s="38"/>
      <c r="CH70" s="39"/>
      <c r="CI70" s="39"/>
      <c r="CJ70" s="39"/>
      <c r="CK70" s="40">
        <f t="shared" si="127"/>
        <v>0</v>
      </c>
      <c r="CL70" s="38"/>
      <c r="CM70" s="39"/>
      <c r="CN70" s="39"/>
      <c r="CO70" s="39"/>
      <c r="CP70" s="40">
        <f t="shared" si="128"/>
        <v>0</v>
      </c>
      <c r="CQ70" s="38"/>
      <c r="CR70" s="39"/>
      <c r="CS70" s="39"/>
      <c r="CT70" s="39"/>
      <c r="CU70" s="40">
        <f t="shared" si="129"/>
        <v>0</v>
      </c>
      <c r="CV70" s="38"/>
      <c r="CW70" s="39"/>
      <c r="CX70" s="39"/>
      <c r="CY70" s="39"/>
      <c r="CZ70" s="40">
        <f t="shared" si="130"/>
        <v>0</v>
      </c>
      <c r="DA70" s="38"/>
      <c r="DB70" s="39"/>
      <c r="DC70" s="39"/>
      <c r="DD70" s="39"/>
      <c r="DE70" s="40">
        <f t="shared" si="131"/>
        <v>0</v>
      </c>
      <c r="DF70" s="38"/>
      <c r="DG70" s="39"/>
      <c r="DH70" s="39"/>
      <c r="DI70" s="39"/>
      <c r="DJ70" s="40">
        <f t="shared" si="132"/>
        <v>0</v>
      </c>
      <c r="DK70" s="38"/>
      <c r="DL70" s="39"/>
      <c r="DM70" s="39"/>
      <c r="DN70" s="39"/>
      <c r="DO70" s="40">
        <f t="shared" si="133"/>
        <v>0</v>
      </c>
      <c r="DP70" s="38"/>
      <c r="DQ70" s="39"/>
      <c r="DR70" s="39"/>
      <c r="DS70" s="39"/>
      <c r="DT70" s="40">
        <f t="shared" si="134"/>
        <v>0</v>
      </c>
      <c r="DU70" s="38"/>
      <c r="DV70" s="39"/>
      <c r="DW70" s="39"/>
      <c r="DX70" s="39"/>
      <c r="DY70" s="40">
        <f t="shared" si="135"/>
        <v>0</v>
      </c>
      <c r="DZ70" s="38"/>
      <c r="EA70" s="39"/>
      <c r="EB70" s="39"/>
      <c r="EC70" s="39"/>
      <c r="ED70" s="40">
        <f t="shared" si="136"/>
        <v>0</v>
      </c>
      <c r="EE70" s="38"/>
      <c r="EF70" s="39"/>
      <c r="EG70" s="39"/>
      <c r="EH70" s="39"/>
      <c r="EI70" s="40">
        <f t="shared" si="137"/>
        <v>0</v>
      </c>
      <c r="EJ70" s="38"/>
      <c r="EK70" s="39"/>
      <c r="EL70" s="39"/>
      <c r="EM70" s="39"/>
      <c r="EN70" s="40">
        <f t="shared" si="138"/>
        <v>0</v>
      </c>
      <c r="EO70" s="38"/>
      <c r="EP70" s="39"/>
      <c r="EQ70" s="39"/>
      <c r="ER70" s="39"/>
      <c r="ES70" s="40">
        <f t="shared" si="139"/>
        <v>0</v>
      </c>
      <c r="ET70" s="38"/>
      <c r="EU70" s="39"/>
      <c r="EV70" s="39"/>
      <c r="EW70" s="39"/>
      <c r="EX70" s="40">
        <f t="shared" si="140"/>
        <v>0</v>
      </c>
      <c r="EY70" s="38"/>
      <c r="EZ70" s="39"/>
      <c r="FA70" s="39"/>
      <c r="FB70" s="39"/>
      <c r="FC70" s="40">
        <f t="shared" si="141"/>
        <v>0</v>
      </c>
      <c r="FD70" s="38"/>
      <c r="FE70" s="39"/>
      <c r="FF70" s="39"/>
      <c r="FG70" s="39"/>
      <c r="FH70" s="40">
        <f t="shared" si="142"/>
        <v>0</v>
      </c>
    </row>
    <row r="71" spans="1:164" x14ac:dyDescent="0.2">
      <c r="A71" s="17"/>
      <c r="B71" s="30">
        <v>68</v>
      </c>
      <c r="C71" s="31"/>
      <c r="D71" s="32"/>
      <c r="E71" s="33"/>
      <c r="F71" s="34">
        <f t="shared" si="111"/>
        <v>0</v>
      </c>
      <c r="G71" s="35">
        <f t="shared" si="75"/>
        <v>0</v>
      </c>
      <c r="H71" s="58">
        <f t="shared" si="112"/>
        <v>0</v>
      </c>
      <c r="I71" s="36">
        <f t="shared" si="77"/>
        <v>0</v>
      </c>
      <c r="J71" s="37">
        <f t="shared" si="78"/>
        <v>0</v>
      </c>
      <c r="K71" s="37" t="str">
        <f t="shared" si="109"/>
        <v/>
      </c>
      <c r="L71" s="43"/>
      <c r="M71" s="43"/>
      <c r="N71" s="44"/>
      <c r="O71" s="38"/>
      <c r="P71" s="39"/>
      <c r="Q71" s="39"/>
      <c r="R71" s="39"/>
      <c r="S71" s="40">
        <f t="shared" si="113"/>
        <v>0</v>
      </c>
      <c r="T71" s="38"/>
      <c r="U71" s="39"/>
      <c r="V71" s="39"/>
      <c r="W71" s="39"/>
      <c r="X71" s="40">
        <f t="shared" si="114"/>
        <v>0</v>
      </c>
      <c r="Y71" s="38"/>
      <c r="Z71" s="39"/>
      <c r="AA71" s="39"/>
      <c r="AB71" s="39"/>
      <c r="AC71" s="40">
        <f t="shared" si="115"/>
        <v>0</v>
      </c>
      <c r="AD71" s="38"/>
      <c r="AE71" s="39"/>
      <c r="AF71" s="39"/>
      <c r="AG71" s="39"/>
      <c r="AH71" s="40">
        <f t="shared" si="116"/>
        <v>0</v>
      </c>
      <c r="AI71" s="38"/>
      <c r="AJ71" s="39"/>
      <c r="AK71" s="39"/>
      <c r="AL71" s="39"/>
      <c r="AM71" s="40">
        <f t="shared" si="117"/>
        <v>0</v>
      </c>
      <c r="AN71" s="38"/>
      <c r="AO71" s="39"/>
      <c r="AP71" s="39"/>
      <c r="AQ71" s="39"/>
      <c r="AR71" s="40">
        <f t="shared" si="118"/>
        <v>0</v>
      </c>
      <c r="AS71" s="38"/>
      <c r="AT71" s="39"/>
      <c r="AU71" s="39"/>
      <c r="AV71" s="39"/>
      <c r="AW71" s="40">
        <f t="shared" si="119"/>
        <v>0</v>
      </c>
      <c r="AX71" s="38"/>
      <c r="AY71" s="39"/>
      <c r="AZ71" s="39"/>
      <c r="BA71" s="39"/>
      <c r="BB71" s="40">
        <f t="shared" si="120"/>
        <v>0</v>
      </c>
      <c r="BC71" s="38"/>
      <c r="BD71" s="39"/>
      <c r="BE71" s="39"/>
      <c r="BF71" s="39"/>
      <c r="BG71" s="40">
        <f t="shared" si="121"/>
        <v>0</v>
      </c>
      <c r="BH71" s="38"/>
      <c r="BI71" s="39"/>
      <c r="BJ71" s="39"/>
      <c r="BK71" s="39"/>
      <c r="BL71" s="40">
        <f t="shared" si="122"/>
        <v>0</v>
      </c>
      <c r="BM71" s="38"/>
      <c r="BN71" s="39"/>
      <c r="BO71" s="39"/>
      <c r="BP71" s="39"/>
      <c r="BQ71" s="40">
        <f t="shared" si="123"/>
        <v>0</v>
      </c>
      <c r="BR71" s="38"/>
      <c r="BS71" s="39"/>
      <c r="BT71" s="39"/>
      <c r="BU71" s="39"/>
      <c r="BV71" s="40">
        <f t="shared" si="124"/>
        <v>0</v>
      </c>
      <c r="BW71" s="38"/>
      <c r="BX71" s="39"/>
      <c r="BY71" s="39"/>
      <c r="BZ71" s="39"/>
      <c r="CA71" s="40">
        <f t="shared" si="125"/>
        <v>0</v>
      </c>
      <c r="CB71" s="38"/>
      <c r="CC71" s="39"/>
      <c r="CD71" s="39"/>
      <c r="CE71" s="39"/>
      <c r="CF71" s="40">
        <f t="shared" si="126"/>
        <v>0</v>
      </c>
      <c r="CG71" s="38"/>
      <c r="CH71" s="39"/>
      <c r="CI71" s="39"/>
      <c r="CJ71" s="39"/>
      <c r="CK71" s="40">
        <f t="shared" si="127"/>
        <v>0</v>
      </c>
      <c r="CL71" s="38"/>
      <c r="CM71" s="39"/>
      <c r="CN71" s="39"/>
      <c r="CO71" s="39"/>
      <c r="CP71" s="40">
        <f t="shared" si="128"/>
        <v>0</v>
      </c>
      <c r="CQ71" s="38"/>
      <c r="CR71" s="39"/>
      <c r="CS71" s="39"/>
      <c r="CT71" s="39"/>
      <c r="CU71" s="40">
        <f t="shared" si="129"/>
        <v>0</v>
      </c>
      <c r="CV71" s="38"/>
      <c r="CW71" s="39"/>
      <c r="CX71" s="39"/>
      <c r="CY71" s="39"/>
      <c r="CZ71" s="40">
        <f t="shared" si="130"/>
        <v>0</v>
      </c>
      <c r="DA71" s="38"/>
      <c r="DB71" s="39"/>
      <c r="DC71" s="39"/>
      <c r="DD71" s="39"/>
      <c r="DE71" s="40">
        <f t="shared" si="131"/>
        <v>0</v>
      </c>
      <c r="DF71" s="38"/>
      <c r="DG71" s="39"/>
      <c r="DH71" s="39"/>
      <c r="DI71" s="39"/>
      <c r="DJ71" s="40">
        <f t="shared" si="132"/>
        <v>0</v>
      </c>
      <c r="DK71" s="38"/>
      <c r="DL71" s="39"/>
      <c r="DM71" s="39"/>
      <c r="DN71" s="39"/>
      <c r="DO71" s="40">
        <f t="shared" si="133"/>
        <v>0</v>
      </c>
      <c r="DP71" s="38"/>
      <c r="DQ71" s="39"/>
      <c r="DR71" s="39"/>
      <c r="DS71" s="39"/>
      <c r="DT71" s="40">
        <f t="shared" si="134"/>
        <v>0</v>
      </c>
      <c r="DU71" s="38"/>
      <c r="DV71" s="39"/>
      <c r="DW71" s="39"/>
      <c r="DX71" s="39"/>
      <c r="DY71" s="40">
        <f t="shared" si="135"/>
        <v>0</v>
      </c>
      <c r="DZ71" s="38"/>
      <c r="EA71" s="39"/>
      <c r="EB71" s="39"/>
      <c r="EC71" s="39"/>
      <c r="ED71" s="40">
        <f t="shared" si="136"/>
        <v>0</v>
      </c>
      <c r="EE71" s="38"/>
      <c r="EF71" s="39"/>
      <c r="EG71" s="39"/>
      <c r="EH71" s="39"/>
      <c r="EI71" s="40">
        <f t="shared" si="137"/>
        <v>0</v>
      </c>
      <c r="EJ71" s="38"/>
      <c r="EK71" s="39"/>
      <c r="EL71" s="39"/>
      <c r="EM71" s="39"/>
      <c r="EN71" s="40">
        <f t="shared" si="138"/>
        <v>0</v>
      </c>
      <c r="EO71" s="38"/>
      <c r="EP71" s="39"/>
      <c r="EQ71" s="39"/>
      <c r="ER71" s="39"/>
      <c r="ES71" s="40">
        <f t="shared" si="139"/>
        <v>0</v>
      </c>
      <c r="ET71" s="38"/>
      <c r="EU71" s="39"/>
      <c r="EV71" s="39"/>
      <c r="EW71" s="39"/>
      <c r="EX71" s="40">
        <f t="shared" si="140"/>
        <v>0</v>
      </c>
      <c r="EY71" s="38"/>
      <c r="EZ71" s="39"/>
      <c r="FA71" s="39"/>
      <c r="FB71" s="39"/>
      <c r="FC71" s="40">
        <f t="shared" si="141"/>
        <v>0</v>
      </c>
      <c r="FD71" s="38"/>
      <c r="FE71" s="39"/>
      <c r="FF71" s="39"/>
      <c r="FG71" s="39"/>
      <c r="FH71" s="40">
        <f t="shared" si="142"/>
        <v>0</v>
      </c>
    </row>
  </sheetData>
  <autoFilter ref="A3:FH71"/>
  <sortState ref="C5:FH71">
    <sortCondition descending="1" ref="F5:F71"/>
  </sortState>
  <mergeCells count="1">
    <mergeCell ref="B1:N1"/>
  </mergeCells>
  <conditionalFormatting sqref="O4:R71 T4:W71 Y4:AB71 AD4:AG71 AI4:AL71 AN4:AQ71 AS4:AV71 AX4:BA71 BC4:BF71 BH4:BK71 BM4:BP71 BR4:BU71 BW4:BZ71 CB4:CE71 CG4:CJ71 CL4:CO71 CQ4:CT71 CV4:CY71 DA4:DD71 DF4:DI71 DK4:DN71 DP4:DS71 DU4:DX71 DZ4:EC71 EE4:EH71 EJ4:EM71 EO4:ER71 ET4:EW71 EY4:FB71 FD4:FG71">
    <cfRule type="cellIs" dxfId="5" priority="63" operator="greaterThanOrEqual">
      <formula>200</formula>
    </cfRule>
  </conditionalFormatting>
  <conditionalFormatting sqref="J4:J71">
    <cfRule type="cellIs" dxfId="4" priority="5" operator="equal">
      <formula>MAX($J$4:$J$68)</formula>
    </cfRule>
  </conditionalFormatting>
  <conditionalFormatting sqref="I4:I71">
    <cfRule type="cellIs" dxfId="3" priority="4" operator="equal">
      <formula>MAX($I$4:$I$68)</formula>
    </cfRule>
  </conditionalFormatting>
  <conditionalFormatting sqref="K4:K71">
    <cfRule type="cellIs" dxfId="2" priority="3" operator="equal">
      <formula>MAX($K$4:$K$68)</formula>
    </cfRule>
  </conditionalFormatting>
  <conditionalFormatting sqref="L4:L71">
    <cfRule type="cellIs" dxfId="1" priority="2" operator="equal">
      <formula>MAX($L$4:$L$68)</formula>
    </cfRule>
  </conditionalFormatting>
  <conditionalFormatting sqref="F4:F71">
    <cfRule type="cellIs" dxfId="0" priority="1" operator="greaterThan">
      <formula>$F$2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5.28515625" defaultRowHeight="15" x14ac:dyDescent="0.25"/>
  <cols>
    <col min="1" max="1" width="4" style="177" bestFit="1" customWidth="1"/>
    <col min="2" max="2" width="22.7109375" style="177" bestFit="1" customWidth="1"/>
    <col min="3" max="3" width="7" style="177" customWidth="1"/>
    <col min="4" max="4" width="1.85546875" style="177" bestFit="1" customWidth="1"/>
    <col min="5" max="5" width="7" style="177" customWidth="1"/>
    <col min="6" max="6" width="7.5703125" style="177" bestFit="1" customWidth="1"/>
    <col min="7" max="7" width="7" style="177" customWidth="1"/>
    <col min="8" max="8" width="1.85546875" style="177" bestFit="1" customWidth="1"/>
    <col min="9" max="9" width="7" style="177" customWidth="1"/>
    <col min="10" max="11" width="8.7109375" style="177" customWidth="1"/>
    <col min="12" max="12" width="1.85546875" style="177" bestFit="1" customWidth="1"/>
    <col min="13" max="14" width="8.7109375" style="177" customWidth="1"/>
    <col min="15" max="15" width="13.42578125" style="177" customWidth="1"/>
    <col min="16" max="16384" width="5.28515625" style="177"/>
  </cols>
  <sheetData>
    <row r="1" spans="1:14" ht="15.75" x14ac:dyDescent="0.25">
      <c r="A1" s="246" t="s">
        <v>190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78" customHeight="1" x14ac:dyDescent="0.25">
      <c r="A2" s="183" t="s">
        <v>189</v>
      </c>
      <c r="B2" s="182" t="s">
        <v>29</v>
      </c>
      <c r="C2" s="243" t="s">
        <v>188</v>
      </c>
      <c r="D2" s="244"/>
      <c r="E2" s="245"/>
      <c r="F2" s="181" t="s">
        <v>187</v>
      </c>
      <c r="G2" s="243" t="s">
        <v>186</v>
      </c>
      <c r="H2" s="244"/>
      <c r="I2" s="244"/>
      <c r="J2" s="245"/>
      <c r="K2" s="243" t="s">
        <v>185</v>
      </c>
      <c r="L2" s="244"/>
      <c r="M2" s="244"/>
      <c r="N2" s="245"/>
    </row>
    <row r="3" spans="1:14" ht="15.75" x14ac:dyDescent="0.25">
      <c r="A3" s="179">
        <v>1</v>
      </c>
      <c r="B3" s="178" t="s">
        <v>7</v>
      </c>
      <c r="C3" s="233">
        <f>HLOOKUP(B3,'wyniki drużyn'!$1:$27,27,0)</f>
        <v>10</v>
      </c>
      <c r="D3" s="233" t="s">
        <v>110</v>
      </c>
      <c r="E3" s="234">
        <f>'wyniki drużyn'!BH27</f>
        <v>0</v>
      </c>
      <c r="F3" s="235">
        <f t="shared" ref="F3:F27" si="0">SUM(E3+C3)/2</f>
        <v>5</v>
      </c>
      <c r="G3" s="234">
        <f>'wyniki drużyn'!BI27</f>
        <v>74</v>
      </c>
      <c r="H3" s="233" t="s">
        <v>110</v>
      </c>
      <c r="I3" s="234">
        <f>'wyniki drużyn'!BJ27</f>
        <v>16</v>
      </c>
      <c r="J3" s="235">
        <f t="shared" ref="J3:J27" si="1">SUM(G3+I3)</f>
        <v>90</v>
      </c>
      <c r="K3" s="237">
        <f>'wyniki drużyn'!BK27</f>
        <v>6813</v>
      </c>
      <c r="L3" s="233" t="s">
        <v>110</v>
      </c>
      <c r="M3" s="237">
        <f>'wyniki drużyn'!BL27</f>
        <v>5552</v>
      </c>
      <c r="N3" s="236">
        <f t="shared" ref="N3:N27" si="2">SUM(K3-M3)</f>
        <v>1261</v>
      </c>
    </row>
    <row r="4" spans="1:14" ht="15.75" x14ac:dyDescent="0.25">
      <c r="A4" s="179">
        <v>2</v>
      </c>
      <c r="B4" s="178" t="s">
        <v>6</v>
      </c>
      <c r="C4" s="233">
        <f>HLOOKUP(B4,'wyniki drużyn'!$1:$27,27,0)</f>
        <v>8</v>
      </c>
      <c r="D4" s="233" t="s">
        <v>110</v>
      </c>
      <c r="E4" s="234">
        <f>'wyniki drużyn'!AR27</f>
        <v>4</v>
      </c>
      <c r="F4" s="235">
        <f t="shared" si="0"/>
        <v>6</v>
      </c>
      <c r="G4" s="234">
        <f>'wyniki drużyn'!AS27</f>
        <v>70</v>
      </c>
      <c r="H4" s="233" t="s">
        <v>110</v>
      </c>
      <c r="I4" s="234">
        <f>'wyniki drużyn'!AT27</f>
        <v>38</v>
      </c>
      <c r="J4" s="235">
        <f t="shared" si="1"/>
        <v>108</v>
      </c>
      <c r="K4" s="237">
        <f>'wyniki drużyn'!AU27</f>
        <v>7725</v>
      </c>
      <c r="L4" s="233" t="s">
        <v>110</v>
      </c>
      <c r="M4" s="237">
        <f>'wyniki drużyn'!AV27</f>
        <v>6942</v>
      </c>
      <c r="N4" s="236">
        <f t="shared" si="2"/>
        <v>783</v>
      </c>
    </row>
    <row r="5" spans="1:14" ht="15.75" x14ac:dyDescent="0.25">
      <c r="A5" s="179">
        <v>3</v>
      </c>
      <c r="B5" s="178" t="s">
        <v>11</v>
      </c>
      <c r="C5" s="233">
        <f>HLOOKUP(B5,'wyniki drużyn'!$1:$27,27,0)</f>
        <v>8</v>
      </c>
      <c r="D5" s="233" t="s">
        <v>110</v>
      </c>
      <c r="E5" s="234">
        <f>'wyniki drużyn'!CV27</f>
        <v>2</v>
      </c>
      <c r="F5" s="235">
        <f t="shared" si="0"/>
        <v>5</v>
      </c>
      <c r="G5" s="234">
        <f>'wyniki drużyn'!CW27</f>
        <v>62</v>
      </c>
      <c r="H5" s="233" t="s">
        <v>110</v>
      </c>
      <c r="I5" s="234">
        <f>'wyniki drużyn'!CX27</f>
        <v>28</v>
      </c>
      <c r="J5" s="235">
        <f t="shared" si="1"/>
        <v>90</v>
      </c>
      <c r="K5" s="237">
        <f>'wyniki drużyn'!CY27</f>
        <v>6427</v>
      </c>
      <c r="L5" s="233" t="s">
        <v>110</v>
      </c>
      <c r="M5" s="237">
        <f>'wyniki drużyn'!CZ27</f>
        <v>5946</v>
      </c>
      <c r="N5" s="236">
        <f t="shared" si="2"/>
        <v>481</v>
      </c>
    </row>
    <row r="6" spans="1:14" ht="15.75" x14ac:dyDescent="0.25">
      <c r="A6" s="179">
        <v>4</v>
      </c>
      <c r="B6" s="178" t="s">
        <v>5</v>
      </c>
      <c r="C6" s="233">
        <f>HLOOKUP(B6,'wyniki drużyn'!$1:$27,27,0)</f>
        <v>8</v>
      </c>
      <c r="D6" s="233" t="s">
        <v>110</v>
      </c>
      <c r="E6" s="234">
        <f>'wyniki drużyn'!AJ27</f>
        <v>2</v>
      </c>
      <c r="F6" s="235">
        <f t="shared" si="0"/>
        <v>5</v>
      </c>
      <c r="G6" s="234">
        <f>'wyniki drużyn'!AK27</f>
        <v>60</v>
      </c>
      <c r="H6" s="233" t="s">
        <v>110</v>
      </c>
      <c r="I6" s="234">
        <f>'wyniki drużyn'!AL27</f>
        <v>30</v>
      </c>
      <c r="J6" s="235">
        <f t="shared" si="1"/>
        <v>90</v>
      </c>
      <c r="K6" s="237">
        <f>'wyniki drużyn'!AM27</f>
        <v>6685</v>
      </c>
      <c r="L6" s="233" t="s">
        <v>110</v>
      </c>
      <c r="M6" s="237">
        <f>'wyniki drużyn'!AN27</f>
        <v>6233</v>
      </c>
      <c r="N6" s="236">
        <f t="shared" si="2"/>
        <v>452</v>
      </c>
    </row>
    <row r="7" spans="1:14" ht="15.75" x14ac:dyDescent="0.25">
      <c r="A7" s="179">
        <v>5</v>
      </c>
      <c r="B7" s="178" t="s">
        <v>8</v>
      </c>
      <c r="C7" s="233">
        <f>HLOOKUP(B7,'wyniki drużyn'!$1:$27,27,0)</f>
        <v>8</v>
      </c>
      <c r="D7" s="233" t="s">
        <v>110</v>
      </c>
      <c r="E7" s="234">
        <f>'wyniki drużyn'!AZ27</f>
        <v>0</v>
      </c>
      <c r="F7" s="235">
        <f t="shared" si="0"/>
        <v>4</v>
      </c>
      <c r="G7" s="234">
        <f>'wyniki drużyn'!BA27</f>
        <v>60</v>
      </c>
      <c r="H7" s="233" t="s">
        <v>110</v>
      </c>
      <c r="I7" s="234">
        <f>'wyniki drużyn'!BB27</f>
        <v>12</v>
      </c>
      <c r="J7" s="235">
        <f t="shared" si="1"/>
        <v>72</v>
      </c>
      <c r="K7" s="237">
        <f>'wyniki drużyn'!BC27</f>
        <v>5980</v>
      </c>
      <c r="L7" s="233" t="s">
        <v>110</v>
      </c>
      <c r="M7" s="237">
        <f>'wyniki drużyn'!BD27</f>
        <v>4734</v>
      </c>
      <c r="N7" s="236">
        <f t="shared" si="2"/>
        <v>1246</v>
      </c>
    </row>
    <row r="8" spans="1:14" ht="15.75" x14ac:dyDescent="0.25">
      <c r="A8" s="179">
        <v>6</v>
      </c>
      <c r="B8" s="178" t="s">
        <v>10</v>
      </c>
      <c r="C8" s="233">
        <f>HLOOKUP(B8,'wyniki drużyn'!$1:$27,27,0)</f>
        <v>8</v>
      </c>
      <c r="D8" s="233" t="s">
        <v>110</v>
      </c>
      <c r="E8" s="234">
        <f>'wyniki drużyn'!T27</f>
        <v>4</v>
      </c>
      <c r="F8" s="235">
        <f t="shared" si="0"/>
        <v>6</v>
      </c>
      <c r="G8" s="234">
        <f>'wyniki drużyn'!U27</f>
        <v>56</v>
      </c>
      <c r="H8" s="233" t="s">
        <v>110</v>
      </c>
      <c r="I8" s="234">
        <f>'wyniki drużyn'!V27</f>
        <v>52</v>
      </c>
      <c r="J8" s="235">
        <f t="shared" si="1"/>
        <v>108</v>
      </c>
      <c r="K8" s="237">
        <f>'wyniki drużyn'!W27</f>
        <v>8094</v>
      </c>
      <c r="L8" s="233" t="s">
        <v>110</v>
      </c>
      <c r="M8" s="237">
        <f>'wyniki drużyn'!X27</f>
        <v>7955</v>
      </c>
      <c r="N8" s="236">
        <f t="shared" si="2"/>
        <v>139</v>
      </c>
    </row>
    <row r="9" spans="1:14" ht="15.75" x14ac:dyDescent="0.25">
      <c r="A9" s="179">
        <v>7</v>
      </c>
      <c r="B9" s="178" t="s">
        <v>14</v>
      </c>
      <c r="C9" s="233">
        <f>HLOOKUP(B9,'wyniki drużyn'!$1:$27,27,0)</f>
        <v>6</v>
      </c>
      <c r="D9" s="233" t="s">
        <v>110</v>
      </c>
      <c r="E9" s="234">
        <f>'wyniki drużyn'!GF27</f>
        <v>2</v>
      </c>
      <c r="F9" s="235">
        <f t="shared" si="0"/>
        <v>4</v>
      </c>
      <c r="G9" s="234">
        <f>'wyniki drużyn'!GG27</f>
        <v>52</v>
      </c>
      <c r="H9" s="233" t="s">
        <v>110</v>
      </c>
      <c r="I9" s="234">
        <f>'wyniki drużyn'!GH27</f>
        <v>20</v>
      </c>
      <c r="J9" s="235">
        <f t="shared" si="1"/>
        <v>72</v>
      </c>
      <c r="K9" s="237">
        <f>'wyniki drużyn'!GI27</f>
        <v>4736</v>
      </c>
      <c r="L9" s="233" t="s">
        <v>110</v>
      </c>
      <c r="M9" s="237">
        <f>'wyniki drużyn'!GJ27</f>
        <v>4148</v>
      </c>
      <c r="N9" s="236">
        <f t="shared" si="2"/>
        <v>588</v>
      </c>
    </row>
    <row r="10" spans="1:14" ht="15.75" x14ac:dyDescent="0.25">
      <c r="A10" s="179">
        <v>8</v>
      </c>
      <c r="B10" s="178" t="s">
        <v>9</v>
      </c>
      <c r="C10" s="233">
        <f>HLOOKUP(B10,'wyniki drużyn'!$1:$27,27,0)</f>
        <v>6</v>
      </c>
      <c r="D10" s="233" t="s">
        <v>110</v>
      </c>
      <c r="E10" s="234">
        <f>'wyniki drużyn'!BX27</f>
        <v>6</v>
      </c>
      <c r="F10" s="235">
        <f t="shared" si="0"/>
        <v>6</v>
      </c>
      <c r="G10" s="234">
        <f>'wyniki drużyn'!BY27</f>
        <v>48</v>
      </c>
      <c r="H10" s="233" t="s">
        <v>110</v>
      </c>
      <c r="I10" s="234">
        <f>'wyniki drużyn'!BZ27</f>
        <v>60</v>
      </c>
      <c r="J10" s="235">
        <f t="shared" si="1"/>
        <v>108</v>
      </c>
      <c r="K10" s="237">
        <f>'wyniki drużyn'!CA27</f>
        <v>6398</v>
      </c>
      <c r="L10" s="233" t="s">
        <v>110</v>
      </c>
      <c r="M10" s="237">
        <f>'wyniki drużyn'!CB27</f>
        <v>6797</v>
      </c>
      <c r="N10" s="236">
        <f t="shared" si="2"/>
        <v>-399</v>
      </c>
    </row>
    <row r="11" spans="1:14" ht="15.75" x14ac:dyDescent="0.25">
      <c r="A11" s="180">
        <v>9</v>
      </c>
      <c r="B11" s="178" t="s">
        <v>19</v>
      </c>
      <c r="C11" s="233">
        <f>HLOOKUP(B11,'wyniki drużyn'!$1:$27,27,0)</f>
        <v>6</v>
      </c>
      <c r="D11" s="233" t="s">
        <v>110</v>
      </c>
      <c r="E11" s="234">
        <f>'wyniki drużyn'!DT27</f>
        <v>4</v>
      </c>
      <c r="F11" s="235">
        <f t="shared" si="0"/>
        <v>5</v>
      </c>
      <c r="G11" s="234">
        <f>'wyniki drużyn'!DU27</f>
        <v>46</v>
      </c>
      <c r="H11" s="233" t="s">
        <v>110</v>
      </c>
      <c r="I11" s="234">
        <f>'wyniki drużyn'!DV27</f>
        <v>44</v>
      </c>
      <c r="J11" s="235">
        <f t="shared" si="1"/>
        <v>90</v>
      </c>
      <c r="K11" s="237">
        <f>'wyniki drużyn'!DW27</f>
        <v>6665</v>
      </c>
      <c r="L11" s="233" t="s">
        <v>110</v>
      </c>
      <c r="M11" s="237">
        <f>'wyniki drużyn'!DX27</f>
        <v>6866</v>
      </c>
      <c r="N11" s="236">
        <f t="shared" si="2"/>
        <v>-201</v>
      </c>
    </row>
    <row r="12" spans="1:14" ht="15.75" x14ac:dyDescent="0.25">
      <c r="A12" s="180">
        <v>10</v>
      </c>
      <c r="B12" s="178" t="s">
        <v>2</v>
      </c>
      <c r="C12" s="233">
        <f>HLOOKUP(B12,'wyniki drużyn'!$1:$27,27,0)</f>
        <v>6</v>
      </c>
      <c r="D12" s="233" t="s">
        <v>110</v>
      </c>
      <c r="E12" s="234">
        <f>'wyniki drużyn'!FH27</f>
        <v>4</v>
      </c>
      <c r="F12" s="235">
        <f t="shared" si="0"/>
        <v>5</v>
      </c>
      <c r="G12" s="234">
        <f>'wyniki drużyn'!FI27</f>
        <v>44</v>
      </c>
      <c r="H12" s="233" t="s">
        <v>110</v>
      </c>
      <c r="I12" s="234">
        <f>'wyniki drużyn'!FJ27</f>
        <v>46</v>
      </c>
      <c r="J12" s="235">
        <f t="shared" si="1"/>
        <v>90</v>
      </c>
      <c r="K12" s="237">
        <f>'wyniki drużyn'!FK27</f>
        <v>5791</v>
      </c>
      <c r="L12" s="233" t="s">
        <v>110</v>
      </c>
      <c r="M12" s="237">
        <f>'wyniki drużyn'!FL27</f>
        <v>5813</v>
      </c>
      <c r="N12" s="236">
        <f t="shared" si="2"/>
        <v>-22</v>
      </c>
    </row>
    <row r="13" spans="1:14" ht="15.75" x14ac:dyDescent="0.25">
      <c r="A13" s="180">
        <v>11</v>
      </c>
      <c r="B13" s="178" t="s">
        <v>18</v>
      </c>
      <c r="C13" s="233">
        <f>HLOOKUP(B13,'wyniki drużyn'!$1:$27,27,0)</f>
        <v>4</v>
      </c>
      <c r="D13" s="233" t="s">
        <v>110</v>
      </c>
      <c r="E13" s="234">
        <f>'wyniki drużyn'!FX27</f>
        <v>6</v>
      </c>
      <c r="F13" s="235">
        <f t="shared" si="0"/>
        <v>5</v>
      </c>
      <c r="G13" s="234">
        <f>'wyniki drużyn'!FY27</f>
        <v>52</v>
      </c>
      <c r="H13" s="233" t="s">
        <v>110</v>
      </c>
      <c r="I13" s="234">
        <f>'wyniki drużyn'!FZ27</f>
        <v>38</v>
      </c>
      <c r="J13" s="235">
        <f t="shared" si="1"/>
        <v>90</v>
      </c>
      <c r="K13" s="237">
        <f>'wyniki drużyn'!GA27</f>
        <v>6482</v>
      </c>
      <c r="L13" s="233" t="s">
        <v>110</v>
      </c>
      <c r="M13" s="237">
        <f>'wyniki drużyn'!GB27</f>
        <v>5849</v>
      </c>
      <c r="N13" s="236">
        <f t="shared" si="2"/>
        <v>633</v>
      </c>
    </row>
    <row r="14" spans="1:14" ht="15.75" x14ac:dyDescent="0.25">
      <c r="A14" s="180">
        <v>12</v>
      </c>
      <c r="B14" s="178" t="s">
        <v>0</v>
      </c>
      <c r="C14" s="233">
        <f>HLOOKUP(B14,'wyniki drużyn'!$1:$27,27,0)</f>
        <v>4</v>
      </c>
      <c r="D14" s="233" t="s">
        <v>110</v>
      </c>
      <c r="E14" s="234">
        <f>'wyniki drużyn'!L27</f>
        <v>8</v>
      </c>
      <c r="F14" s="235">
        <f t="shared" si="0"/>
        <v>6</v>
      </c>
      <c r="G14" s="234">
        <f>'wyniki drużyn'!M27</f>
        <v>42</v>
      </c>
      <c r="H14" s="233" t="s">
        <v>110</v>
      </c>
      <c r="I14" s="234">
        <f>'wyniki drużyn'!N27</f>
        <v>66</v>
      </c>
      <c r="J14" s="235">
        <f t="shared" si="1"/>
        <v>108</v>
      </c>
      <c r="K14" s="237">
        <f>'wyniki drużyn'!O27</f>
        <v>6356</v>
      </c>
      <c r="L14" s="233" t="s">
        <v>110</v>
      </c>
      <c r="M14" s="237">
        <f>'wyniki drużyn'!P27</f>
        <v>7100</v>
      </c>
      <c r="N14" s="236">
        <f t="shared" si="2"/>
        <v>-744</v>
      </c>
    </row>
    <row r="15" spans="1:14" ht="15.75" x14ac:dyDescent="0.25">
      <c r="A15" s="180">
        <v>13</v>
      </c>
      <c r="B15" s="178" t="s">
        <v>20</v>
      </c>
      <c r="C15" s="233">
        <f>HLOOKUP(B15,'wyniki drużyn'!$1:$27,27,0)</f>
        <v>4</v>
      </c>
      <c r="D15" s="233" t="s">
        <v>110</v>
      </c>
      <c r="E15" s="234">
        <f>'wyniki drużyn'!DD27</f>
        <v>4</v>
      </c>
      <c r="F15" s="235">
        <f t="shared" si="0"/>
        <v>4</v>
      </c>
      <c r="G15" s="234">
        <f>'wyniki drużyn'!DE27</f>
        <v>37</v>
      </c>
      <c r="H15" s="233" t="s">
        <v>110</v>
      </c>
      <c r="I15" s="234">
        <f>'wyniki drużyn'!DF27</f>
        <v>35</v>
      </c>
      <c r="J15" s="235">
        <f t="shared" si="1"/>
        <v>72</v>
      </c>
      <c r="K15" s="237">
        <f>'wyniki drużyn'!DG27</f>
        <v>5330</v>
      </c>
      <c r="L15" s="233" t="s">
        <v>110</v>
      </c>
      <c r="M15" s="237">
        <f>'wyniki drużyn'!DH27</f>
        <v>5136</v>
      </c>
      <c r="N15" s="236">
        <f t="shared" si="2"/>
        <v>194</v>
      </c>
    </row>
    <row r="16" spans="1:14" ht="15.75" x14ac:dyDescent="0.25">
      <c r="A16" s="180">
        <v>14</v>
      </c>
      <c r="B16" s="178" t="s">
        <v>12</v>
      </c>
      <c r="C16" s="233">
        <f>HLOOKUP(B16,'wyniki drużyn'!$1:$27,27,0)</f>
        <v>4</v>
      </c>
      <c r="D16" s="233" t="s">
        <v>110</v>
      </c>
      <c r="E16" s="234">
        <f>'wyniki drużyn'!FP27</f>
        <v>4</v>
      </c>
      <c r="F16" s="235">
        <f t="shared" si="0"/>
        <v>4</v>
      </c>
      <c r="G16" s="234">
        <f>'wyniki drużyn'!FQ27</f>
        <v>35</v>
      </c>
      <c r="H16" s="233" t="s">
        <v>110</v>
      </c>
      <c r="I16" s="234">
        <f>'wyniki drużyn'!FR27</f>
        <v>37</v>
      </c>
      <c r="J16" s="235">
        <f t="shared" si="1"/>
        <v>72</v>
      </c>
      <c r="K16" s="237">
        <f>'wyniki drużyn'!FS27</f>
        <v>4697</v>
      </c>
      <c r="L16" s="233" t="s">
        <v>110</v>
      </c>
      <c r="M16" s="237">
        <f>'wyniki drużyn'!FT27</f>
        <v>5063</v>
      </c>
      <c r="N16" s="236">
        <f t="shared" si="2"/>
        <v>-366</v>
      </c>
    </row>
    <row r="17" spans="1:14" ht="15.75" x14ac:dyDescent="0.25">
      <c r="A17" s="180">
        <v>15</v>
      </c>
      <c r="B17" s="178" t="s">
        <v>15</v>
      </c>
      <c r="C17" s="233">
        <f>HLOOKUP(B17,'wyniki drużyn'!$1:$27,27,0)</f>
        <v>4</v>
      </c>
      <c r="D17" s="233" t="s">
        <v>110</v>
      </c>
      <c r="E17" s="234">
        <f>'wyniki drużyn'!EZ27</f>
        <v>2</v>
      </c>
      <c r="F17" s="235">
        <f t="shared" si="0"/>
        <v>3</v>
      </c>
      <c r="G17" s="234">
        <f>'wyniki drużyn'!FA27</f>
        <v>34</v>
      </c>
      <c r="H17" s="233" t="s">
        <v>110</v>
      </c>
      <c r="I17" s="234">
        <f>'wyniki drużyn'!FB27</f>
        <v>20</v>
      </c>
      <c r="J17" s="235">
        <f t="shared" si="1"/>
        <v>54</v>
      </c>
      <c r="K17" s="237">
        <f>'wyniki drużyn'!FC27</f>
        <v>3937</v>
      </c>
      <c r="L17" s="233" t="s">
        <v>110</v>
      </c>
      <c r="M17" s="237">
        <f>'wyniki drużyn'!FD27</f>
        <v>3839</v>
      </c>
      <c r="N17" s="236">
        <f t="shared" si="2"/>
        <v>98</v>
      </c>
    </row>
    <row r="18" spans="1:14" ht="15.75" x14ac:dyDescent="0.25">
      <c r="A18" s="180">
        <v>16</v>
      </c>
      <c r="B18" s="178" t="s">
        <v>101</v>
      </c>
      <c r="C18" s="233">
        <f>HLOOKUP(B18,'wyniki drużyn'!$1:$27,27,0)</f>
        <v>4</v>
      </c>
      <c r="D18" s="233" t="s">
        <v>110</v>
      </c>
      <c r="E18" s="234">
        <f>'wyniki drużyn'!EJ27</f>
        <v>4</v>
      </c>
      <c r="F18" s="235">
        <f t="shared" si="0"/>
        <v>4</v>
      </c>
      <c r="G18" s="234">
        <f>'wyniki drużyn'!EK27</f>
        <v>24</v>
      </c>
      <c r="H18" s="233" t="s">
        <v>110</v>
      </c>
      <c r="I18" s="234">
        <f>'wyniki drużyn'!EL27</f>
        <v>48</v>
      </c>
      <c r="J18" s="235">
        <f t="shared" si="1"/>
        <v>72</v>
      </c>
      <c r="K18" s="237">
        <f>'wyniki drużyn'!EM27</f>
        <v>4108</v>
      </c>
      <c r="L18" s="233" t="s">
        <v>110</v>
      </c>
      <c r="M18" s="237">
        <f>'wyniki drużyn'!EN27</f>
        <v>4539</v>
      </c>
      <c r="N18" s="236">
        <f t="shared" si="2"/>
        <v>-431</v>
      </c>
    </row>
    <row r="19" spans="1:14" ht="15.75" x14ac:dyDescent="0.25">
      <c r="A19" s="180">
        <v>17</v>
      </c>
      <c r="B19" s="178" t="s">
        <v>21</v>
      </c>
      <c r="C19" s="233">
        <f>HLOOKUP(B19,'wyniki drużyn'!$1:$27,27,0)</f>
        <v>2</v>
      </c>
      <c r="D19" s="233" t="s">
        <v>110</v>
      </c>
      <c r="E19" s="234">
        <f>'wyniki drużyn'!ER27</f>
        <v>6</v>
      </c>
      <c r="F19" s="235">
        <f t="shared" si="0"/>
        <v>4</v>
      </c>
      <c r="G19" s="234">
        <f>'wyniki drużyn'!ES27</f>
        <v>30</v>
      </c>
      <c r="H19" s="233" t="s">
        <v>110</v>
      </c>
      <c r="I19" s="234">
        <f>'wyniki drużyn'!ET27</f>
        <v>42</v>
      </c>
      <c r="J19" s="235">
        <f t="shared" si="1"/>
        <v>72</v>
      </c>
      <c r="K19" s="237">
        <f>'wyniki drużyn'!EU27</f>
        <v>4628</v>
      </c>
      <c r="L19" s="233" t="s">
        <v>110</v>
      </c>
      <c r="M19" s="237">
        <f>'wyniki drużyn'!EV27</f>
        <v>4981</v>
      </c>
      <c r="N19" s="236">
        <f t="shared" si="2"/>
        <v>-353</v>
      </c>
    </row>
    <row r="20" spans="1:14" ht="15.75" x14ac:dyDescent="0.25">
      <c r="A20" s="180">
        <v>18</v>
      </c>
      <c r="B20" s="178" t="s">
        <v>16</v>
      </c>
      <c r="C20" s="233">
        <f>HLOOKUP(B20,'wyniki drużyn'!$1:$27,27,0)</f>
        <v>2</v>
      </c>
      <c r="D20" s="233" t="s">
        <v>110</v>
      </c>
      <c r="E20" s="234">
        <f>'wyniki drużyn'!CF27</f>
        <v>6</v>
      </c>
      <c r="F20" s="235">
        <f t="shared" si="0"/>
        <v>4</v>
      </c>
      <c r="G20" s="234">
        <f>'wyniki drużyn'!CG27</f>
        <v>24</v>
      </c>
      <c r="H20" s="233" t="s">
        <v>110</v>
      </c>
      <c r="I20" s="234">
        <f>'wyniki drużyn'!CH27</f>
        <v>48</v>
      </c>
      <c r="J20" s="235">
        <f t="shared" si="1"/>
        <v>72</v>
      </c>
      <c r="K20" s="237">
        <f>'wyniki drużyn'!CI27</f>
        <v>4077</v>
      </c>
      <c r="L20" s="233" t="s">
        <v>110</v>
      </c>
      <c r="M20" s="237">
        <f>'wyniki drużyn'!CJ27</f>
        <v>4357</v>
      </c>
      <c r="N20" s="236">
        <f t="shared" si="2"/>
        <v>-280</v>
      </c>
    </row>
    <row r="21" spans="1:14" ht="15.75" x14ac:dyDescent="0.25">
      <c r="A21" s="180">
        <v>19</v>
      </c>
      <c r="B21" s="178" t="s">
        <v>13</v>
      </c>
      <c r="C21" s="233">
        <f>HLOOKUP(B21,'wyniki drużyn'!$1:$27,27,0)</f>
        <v>2</v>
      </c>
      <c r="D21" s="233" t="s">
        <v>110</v>
      </c>
      <c r="E21" s="234">
        <f>'wyniki drużyn'!GN27</f>
        <v>2</v>
      </c>
      <c r="F21" s="235">
        <f t="shared" si="0"/>
        <v>2</v>
      </c>
      <c r="G21" s="234">
        <f>'wyniki drużyn'!GO27</f>
        <v>24</v>
      </c>
      <c r="H21" s="233" t="s">
        <v>110</v>
      </c>
      <c r="I21" s="234">
        <f>'wyniki drużyn'!GP27</f>
        <v>12</v>
      </c>
      <c r="J21" s="235">
        <f t="shared" si="1"/>
        <v>36</v>
      </c>
      <c r="K21" s="237">
        <f>'wyniki drużyn'!GQ27</f>
        <v>2436</v>
      </c>
      <c r="L21" s="233" t="s">
        <v>110</v>
      </c>
      <c r="M21" s="237">
        <f>'wyniki drużyn'!GR27</f>
        <v>2150</v>
      </c>
      <c r="N21" s="236">
        <f t="shared" si="2"/>
        <v>286</v>
      </c>
    </row>
    <row r="22" spans="1:14" ht="15.75" x14ac:dyDescent="0.25">
      <c r="A22" s="180">
        <v>20</v>
      </c>
      <c r="B22" s="178" t="s">
        <v>198</v>
      </c>
      <c r="C22" s="233">
        <f>HLOOKUP(B22,'wyniki drużyn'!$1:$27,27,0)</f>
        <v>2</v>
      </c>
      <c r="D22" s="233" t="s">
        <v>110</v>
      </c>
      <c r="E22" s="234">
        <f>'wyniki drużyn'!EB27</f>
        <v>4</v>
      </c>
      <c r="F22" s="235">
        <f t="shared" si="0"/>
        <v>3</v>
      </c>
      <c r="G22" s="234">
        <f>'wyniki drużyn'!EC27</f>
        <v>18</v>
      </c>
      <c r="H22" s="233" t="s">
        <v>110</v>
      </c>
      <c r="I22" s="234">
        <f>'wyniki drużyn'!ED27</f>
        <v>36</v>
      </c>
      <c r="J22" s="235">
        <f t="shared" si="1"/>
        <v>54</v>
      </c>
      <c r="K22" s="237">
        <f>'wyniki drużyn'!EE27</f>
        <v>3630</v>
      </c>
      <c r="L22" s="233" t="s">
        <v>110</v>
      </c>
      <c r="M22" s="237">
        <f>'wyniki drużyn'!EF27</f>
        <v>3553</v>
      </c>
      <c r="N22" s="236">
        <f t="shared" si="2"/>
        <v>77</v>
      </c>
    </row>
    <row r="23" spans="1:14" ht="15.75" x14ac:dyDescent="0.25">
      <c r="A23" s="180">
        <v>21</v>
      </c>
      <c r="B23" s="178" t="s">
        <v>108</v>
      </c>
      <c r="C23" s="233">
        <f>HLOOKUP(B23,'wyniki drużyn'!$1:$27,27,0)</f>
        <v>0</v>
      </c>
      <c r="D23" s="233" t="s">
        <v>110</v>
      </c>
      <c r="E23" s="234">
        <f>'wyniki drużyn'!D27</f>
        <v>6</v>
      </c>
      <c r="F23" s="235">
        <f t="shared" si="0"/>
        <v>3</v>
      </c>
      <c r="G23" s="234">
        <f>'wyniki drużyn'!F27</f>
        <v>50</v>
      </c>
      <c r="H23" s="233" t="s">
        <v>110</v>
      </c>
      <c r="I23" s="234">
        <f>'wyniki drużyn'!F27</f>
        <v>50</v>
      </c>
      <c r="J23" s="235">
        <f t="shared" si="1"/>
        <v>100</v>
      </c>
      <c r="K23" s="237">
        <f>'wyniki drużyn'!G27</f>
        <v>2155</v>
      </c>
      <c r="L23" s="233" t="s">
        <v>110</v>
      </c>
      <c r="M23" s="237">
        <f>'wyniki drużyn'!H27</f>
        <v>3467</v>
      </c>
      <c r="N23" s="236">
        <f t="shared" si="2"/>
        <v>-1312</v>
      </c>
    </row>
    <row r="24" spans="1:14" ht="15.75" x14ac:dyDescent="0.25">
      <c r="A24" s="180">
        <v>22</v>
      </c>
      <c r="B24" s="178" t="s">
        <v>22</v>
      </c>
      <c r="C24" s="233">
        <f>HLOOKUP(B24,'wyniki drużyn'!$1:$27,27,0)</f>
        <v>0</v>
      </c>
      <c r="D24" s="233" t="s">
        <v>110</v>
      </c>
      <c r="E24" s="234">
        <f>'wyniki drużyn'!DL27</f>
        <v>8</v>
      </c>
      <c r="F24" s="235">
        <f t="shared" si="0"/>
        <v>4</v>
      </c>
      <c r="G24" s="234">
        <f>'wyniki drużyn'!DM27</f>
        <v>23</v>
      </c>
      <c r="H24" s="233" t="s">
        <v>110</v>
      </c>
      <c r="I24" s="234">
        <f>'wyniki drużyn'!DN27</f>
        <v>49</v>
      </c>
      <c r="J24" s="235">
        <f t="shared" si="1"/>
        <v>72</v>
      </c>
      <c r="K24" s="237">
        <f>'wyniki drużyn'!DO27</f>
        <v>4163</v>
      </c>
      <c r="L24" s="233" t="s">
        <v>110</v>
      </c>
      <c r="M24" s="237">
        <f>'wyniki drużyn'!DP27</f>
        <v>4902</v>
      </c>
      <c r="N24" s="236">
        <f t="shared" si="2"/>
        <v>-739</v>
      </c>
    </row>
    <row r="25" spans="1:14" ht="15.75" x14ac:dyDescent="0.25">
      <c r="A25" s="180">
        <v>23</v>
      </c>
      <c r="B25" s="178" t="s">
        <v>17</v>
      </c>
      <c r="C25" s="233">
        <f>HLOOKUP(B25,'wyniki drużyn'!$1:$27,27,0)</f>
        <v>0</v>
      </c>
      <c r="D25" s="233" t="s">
        <v>110</v>
      </c>
      <c r="E25" s="234">
        <f>'wyniki drużyn'!BP27</f>
        <v>8</v>
      </c>
      <c r="F25" s="235">
        <f t="shared" si="0"/>
        <v>4</v>
      </c>
      <c r="G25" s="234">
        <f>'wyniki drużyn'!BQ27</f>
        <v>19</v>
      </c>
      <c r="H25" s="233" t="s">
        <v>110</v>
      </c>
      <c r="I25" s="234">
        <f>'wyniki drużyn'!BR27</f>
        <v>53</v>
      </c>
      <c r="J25" s="235">
        <f t="shared" si="1"/>
        <v>72</v>
      </c>
      <c r="K25" s="237">
        <f>'wyniki drużyn'!BS27</f>
        <v>4637</v>
      </c>
      <c r="L25" s="233" t="s">
        <v>110</v>
      </c>
      <c r="M25" s="237">
        <f>'wyniki drużyn'!BT27</f>
        <v>5095</v>
      </c>
      <c r="N25" s="236">
        <f t="shared" si="2"/>
        <v>-458</v>
      </c>
    </row>
    <row r="26" spans="1:14" ht="15.75" x14ac:dyDescent="0.25">
      <c r="A26" s="180">
        <v>24</v>
      </c>
      <c r="B26" s="178" t="s">
        <v>4</v>
      </c>
      <c r="C26" s="233">
        <f>HLOOKUP(B26,'wyniki drużyn'!$1:$27,27,0)</f>
        <v>0</v>
      </c>
      <c r="D26" s="233" t="s">
        <v>110</v>
      </c>
      <c r="E26" s="234">
        <f>'wyniki drużyn'!AB27</f>
        <v>4</v>
      </c>
      <c r="F26" s="235">
        <f t="shared" si="0"/>
        <v>2</v>
      </c>
      <c r="G26" s="234">
        <f>'wyniki drużyn'!AC27</f>
        <v>10</v>
      </c>
      <c r="H26" s="233" t="s">
        <v>110</v>
      </c>
      <c r="I26" s="234">
        <f>'wyniki drużyn'!AD27</f>
        <v>26</v>
      </c>
      <c r="J26" s="235">
        <f t="shared" si="1"/>
        <v>36</v>
      </c>
      <c r="K26" s="237">
        <f>'wyniki drużyn'!AE27</f>
        <v>1821</v>
      </c>
      <c r="L26" s="233" t="s">
        <v>110</v>
      </c>
      <c r="M26" s="237">
        <f>'wyniki drużyn'!AF27</f>
        <v>2252</v>
      </c>
      <c r="N26" s="236">
        <f t="shared" si="2"/>
        <v>-431</v>
      </c>
    </row>
    <row r="27" spans="1:14" ht="15.75" x14ac:dyDescent="0.25">
      <c r="A27" s="180">
        <v>25</v>
      </c>
      <c r="B27" s="178" t="s">
        <v>97</v>
      </c>
      <c r="C27" s="233">
        <f>HLOOKUP(B27,'wyniki drużyn'!$1:$27,27,0)</f>
        <v>0</v>
      </c>
      <c r="D27" s="233" t="s">
        <v>110</v>
      </c>
      <c r="E27" s="234">
        <f>'wyniki drużyn'!CN27</f>
        <v>6</v>
      </c>
      <c r="F27" s="235">
        <f t="shared" si="0"/>
        <v>3</v>
      </c>
      <c r="G27" s="234">
        <f>'wyniki drużyn'!CO27</f>
        <v>6</v>
      </c>
      <c r="H27" s="233" t="s">
        <v>110</v>
      </c>
      <c r="I27" s="234">
        <f>'wyniki drużyn'!CP27</f>
        <v>48</v>
      </c>
      <c r="J27" s="235">
        <f t="shared" si="1"/>
        <v>54</v>
      </c>
      <c r="K27" s="237">
        <f>'wyniki drużyn'!CQ27</f>
        <v>2932</v>
      </c>
      <c r="L27" s="233" t="s">
        <v>110</v>
      </c>
      <c r="M27" s="237">
        <f>'wyniki drużyn'!CR27</f>
        <v>3686</v>
      </c>
      <c r="N27" s="236">
        <f t="shared" si="2"/>
        <v>-754</v>
      </c>
    </row>
  </sheetData>
  <sortState ref="B3:N27">
    <sortCondition descending="1" ref="C3:C27"/>
    <sortCondition descending="1" ref="G3:G27"/>
    <sortCondition descending="1" ref="K3:K27"/>
  </sortState>
  <mergeCells count="4">
    <mergeCell ref="C2:E2"/>
    <mergeCell ref="G2:J2"/>
    <mergeCell ref="K2:N2"/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8"/>
  <sheetViews>
    <sheetView showGridLines="0" topLeftCell="AU1" zoomScale="85" zoomScaleNormal="85" workbookViewId="0">
      <pane ySplit="2" topLeftCell="A3" activePane="bottomLeft" state="frozen"/>
      <selection pane="bottomLeft" activeCell="AU5" sqref="AU5"/>
    </sheetView>
  </sheetViews>
  <sheetFormatPr defaultColWidth="7" defaultRowHeight="15" x14ac:dyDescent="0.25"/>
  <cols>
    <col min="1" max="1" width="3.42578125" style="184" customWidth="1"/>
    <col min="2" max="2" width="4.42578125" style="186" customWidth="1"/>
    <col min="3" max="6" width="5.85546875" style="186" customWidth="1"/>
    <col min="7" max="8" width="7" style="185"/>
    <col min="9" max="9" width="3.42578125" style="184" customWidth="1"/>
    <col min="10" max="10" width="4.42578125" style="186" customWidth="1"/>
    <col min="11" max="14" width="5.85546875" style="186" customWidth="1"/>
    <col min="15" max="16" width="7" style="185"/>
    <col min="17" max="17" width="3.42578125" style="184" customWidth="1"/>
    <col min="18" max="18" width="4.42578125" style="186" customWidth="1"/>
    <col min="19" max="22" width="5.85546875" style="186" customWidth="1"/>
    <col min="23" max="24" width="7" style="185"/>
    <col min="25" max="25" width="3.42578125" style="184" customWidth="1"/>
    <col min="26" max="26" width="4.42578125" style="186" customWidth="1"/>
    <col min="27" max="30" width="5.85546875" style="186" customWidth="1"/>
    <col min="31" max="32" width="7" style="185"/>
    <col min="33" max="33" width="3.42578125" style="184" customWidth="1"/>
    <col min="34" max="34" width="4.42578125" style="186" customWidth="1"/>
    <col min="35" max="38" width="5.85546875" style="186" customWidth="1"/>
    <col min="39" max="40" width="7" style="185"/>
    <col min="41" max="41" width="3.42578125" style="184" customWidth="1"/>
    <col min="42" max="42" width="4.42578125" style="186" customWidth="1"/>
    <col min="43" max="46" width="5.85546875" style="186" customWidth="1"/>
    <col min="47" max="48" width="7" style="185"/>
    <col min="49" max="49" width="3.42578125" style="184" customWidth="1"/>
    <col min="50" max="50" width="4.42578125" style="186" customWidth="1"/>
    <col min="51" max="54" width="5.85546875" style="186" customWidth="1"/>
    <col min="55" max="56" width="7" style="185"/>
    <col min="57" max="57" width="3.42578125" style="184" customWidth="1"/>
    <col min="58" max="58" width="4.42578125" style="186" customWidth="1"/>
    <col min="59" max="62" width="5.85546875" style="186" customWidth="1"/>
    <col min="63" max="64" width="7" style="185"/>
    <col min="65" max="65" width="3.42578125" style="184" customWidth="1"/>
    <col min="66" max="66" width="4.42578125" style="186" customWidth="1"/>
    <col min="67" max="70" width="5.85546875" style="186" customWidth="1"/>
    <col min="71" max="72" width="7" style="185"/>
    <col min="73" max="73" width="3.42578125" style="184" customWidth="1"/>
    <col min="74" max="74" width="4.42578125" style="186" customWidth="1"/>
    <col min="75" max="78" width="5.85546875" style="186" customWidth="1"/>
    <col min="79" max="80" width="7" style="185"/>
    <col min="81" max="81" width="3.42578125" style="184" customWidth="1"/>
    <col min="82" max="82" width="4.42578125" style="186" customWidth="1"/>
    <col min="83" max="86" width="5.85546875" style="186" customWidth="1"/>
    <col min="87" max="88" width="7" style="185"/>
    <col min="89" max="89" width="3.42578125" style="184" customWidth="1"/>
    <col min="90" max="90" width="4.42578125" style="186" customWidth="1"/>
    <col min="91" max="94" width="5.85546875" style="186" customWidth="1"/>
    <col min="95" max="96" width="7" style="185"/>
    <col min="97" max="97" width="3.42578125" style="184" customWidth="1"/>
    <col min="98" max="98" width="4.42578125" style="186" customWidth="1"/>
    <col min="99" max="102" width="5.85546875" style="186" customWidth="1"/>
    <col min="103" max="104" width="7" style="185"/>
    <col min="105" max="105" width="3.42578125" style="184" customWidth="1"/>
    <col min="106" max="106" width="4.42578125" style="186" customWidth="1"/>
    <col min="107" max="110" width="5.85546875" style="186" customWidth="1"/>
    <col min="111" max="112" width="7" style="185"/>
    <col min="113" max="113" width="3.42578125" style="184" customWidth="1"/>
    <col min="114" max="114" width="4.42578125" style="186" customWidth="1"/>
    <col min="115" max="118" width="5.85546875" style="186" customWidth="1"/>
    <col min="119" max="120" width="7" style="185"/>
    <col min="121" max="121" width="3.42578125" style="184" customWidth="1"/>
    <col min="122" max="122" width="4.42578125" style="186" customWidth="1"/>
    <col min="123" max="126" width="5.85546875" style="186" customWidth="1"/>
    <col min="127" max="128" width="7" style="185"/>
    <col min="129" max="129" width="3.42578125" style="184" customWidth="1"/>
    <col min="130" max="130" width="4.42578125" style="186" customWidth="1"/>
    <col min="131" max="134" width="5.85546875" style="186" customWidth="1"/>
    <col min="135" max="136" width="7" style="185"/>
    <col min="137" max="137" width="3.42578125" style="184" customWidth="1"/>
    <col min="138" max="138" width="4.42578125" style="186" customWidth="1"/>
    <col min="139" max="142" width="5.85546875" style="186" customWidth="1"/>
    <col min="143" max="144" width="7" style="185"/>
    <col min="145" max="145" width="3.42578125" style="184" customWidth="1"/>
    <col min="146" max="146" width="4.42578125" style="186" customWidth="1"/>
    <col min="147" max="150" width="5.85546875" style="186" customWidth="1"/>
    <col min="151" max="152" width="7" style="185"/>
    <col min="153" max="153" width="3.42578125" style="184" customWidth="1"/>
    <col min="154" max="154" width="4.42578125" style="186" customWidth="1"/>
    <col min="155" max="158" width="5.85546875" style="186" customWidth="1"/>
    <col min="159" max="160" width="7" style="185"/>
    <col min="161" max="161" width="3.42578125" style="184" customWidth="1"/>
    <col min="162" max="162" width="4.42578125" style="186" customWidth="1"/>
    <col min="163" max="166" width="5.85546875" style="186" customWidth="1"/>
    <col min="167" max="168" width="7" style="185"/>
    <col min="169" max="169" width="3.42578125" style="184" customWidth="1"/>
    <col min="170" max="170" width="4.42578125" style="186" customWidth="1"/>
    <col min="171" max="174" width="5.85546875" style="186" customWidth="1"/>
    <col min="175" max="176" width="7" style="185"/>
    <col min="177" max="177" width="3.42578125" style="184" customWidth="1"/>
    <col min="178" max="178" width="4.42578125" style="186" customWidth="1"/>
    <col min="179" max="182" width="5.85546875" style="186" customWidth="1"/>
    <col min="183" max="184" width="7" style="185"/>
    <col min="185" max="185" width="3.42578125" style="184" customWidth="1"/>
    <col min="186" max="186" width="4.42578125" style="186" customWidth="1"/>
    <col min="187" max="190" width="5.85546875" style="186" customWidth="1"/>
    <col min="191" max="192" width="7" style="185"/>
    <col min="193" max="193" width="3.42578125" style="184" customWidth="1"/>
    <col min="194" max="194" width="4.42578125" style="186" customWidth="1"/>
    <col min="195" max="198" width="5.85546875" style="186" customWidth="1"/>
    <col min="199" max="200" width="7" style="185"/>
    <col min="201" max="16384" width="7" style="184"/>
  </cols>
  <sheetData>
    <row r="1" spans="1:200" x14ac:dyDescent="0.25">
      <c r="A1" s="220"/>
      <c r="B1" s="219" t="s">
        <v>195</v>
      </c>
      <c r="C1" s="251" t="s">
        <v>108</v>
      </c>
      <c r="D1" s="252"/>
      <c r="E1" s="252"/>
      <c r="F1" s="252"/>
      <c r="G1" s="252"/>
      <c r="H1" s="253"/>
      <c r="I1" s="220"/>
      <c r="J1" s="219" t="s">
        <v>195</v>
      </c>
      <c r="K1" s="251" t="s">
        <v>0</v>
      </c>
      <c r="L1" s="252"/>
      <c r="M1" s="252"/>
      <c r="N1" s="252"/>
      <c r="O1" s="252"/>
      <c r="P1" s="253"/>
      <c r="Q1" s="220"/>
      <c r="R1" s="219" t="s">
        <v>195</v>
      </c>
      <c r="S1" s="251" t="s">
        <v>10</v>
      </c>
      <c r="T1" s="252"/>
      <c r="U1" s="252"/>
      <c r="V1" s="252"/>
      <c r="W1" s="252"/>
      <c r="X1" s="253"/>
      <c r="Y1" s="220"/>
      <c r="Z1" s="219" t="s">
        <v>195</v>
      </c>
      <c r="AA1" s="251" t="s">
        <v>4</v>
      </c>
      <c r="AB1" s="252"/>
      <c r="AC1" s="252"/>
      <c r="AD1" s="252"/>
      <c r="AE1" s="252"/>
      <c r="AF1" s="253"/>
      <c r="AG1" s="220"/>
      <c r="AH1" s="219" t="s">
        <v>195</v>
      </c>
      <c r="AI1" s="251" t="s">
        <v>5</v>
      </c>
      <c r="AJ1" s="252"/>
      <c r="AK1" s="252"/>
      <c r="AL1" s="252"/>
      <c r="AM1" s="252"/>
      <c r="AN1" s="253"/>
      <c r="AO1" s="220"/>
      <c r="AP1" s="219" t="s">
        <v>195</v>
      </c>
      <c r="AQ1" s="251" t="s">
        <v>6</v>
      </c>
      <c r="AR1" s="252"/>
      <c r="AS1" s="252"/>
      <c r="AT1" s="252"/>
      <c r="AU1" s="252"/>
      <c r="AV1" s="253"/>
      <c r="AW1" s="220"/>
      <c r="AX1" s="219" t="s">
        <v>195</v>
      </c>
      <c r="AY1" s="251" t="s">
        <v>8</v>
      </c>
      <c r="AZ1" s="252"/>
      <c r="BA1" s="252"/>
      <c r="BB1" s="252"/>
      <c r="BC1" s="252"/>
      <c r="BD1" s="253"/>
      <c r="BE1" s="220"/>
      <c r="BF1" s="219" t="s">
        <v>195</v>
      </c>
      <c r="BG1" s="251" t="s">
        <v>7</v>
      </c>
      <c r="BH1" s="252"/>
      <c r="BI1" s="252"/>
      <c r="BJ1" s="252"/>
      <c r="BK1" s="252"/>
      <c r="BL1" s="253"/>
      <c r="BM1" s="220"/>
      <c r="BN1" s="219" t="s">
        <v>195</v>
      </c>
      <c r="BO1" s="251" t="s">
        <v>17</v>
      </c>
      <c r="BP1" s="252"/>
      <c r="BQ1" s="252"/>
      <c r="BR1" s="252"/>
      <c r="BS1" s="252"/>
      <c r="BT1" s="253"/>
      <c r="BU1" s="220"/>
      <c r="BV1" s="219" t="s">
        <v>195</v>
      </c>
      <c r="BW1" s="251" t="s">
        <v>9</v>
      </c>
      <c r="BX1" s="252"/>
      <c r="BY1" s="252"/>
      <c r="BZ1" s="252"/>
      <c r="CA1" s="252"/>
      <c r="CB1" s="253"/>
      <c r="CC1" s="220"/>
      <c r="CD1" s="219" t="s">
        <v>195</v>
      </c>
      <c r="CE1" s="251" t="s">
        <v>16</v>
      </c>
      <c r="CF1" s="252"/>
      <c r="CG1" s="252"/>
      <c r="CH1" s="252"/>
      <c r="CI1" s="252"/>
      <c r="CJ1" s="253"/>
      <c r="CK1" s="220"/>
      <c r="CL1" s="219" t="s">
        <v>195</v>
      </c>
      <c r="CM1" s="251" t="s">
        <v>97</v>
      </c>
      <c r="CN1" s="252"/>
      <c r="CO1" s="252"/>
      <c r="CP1" s="252"/>
      <c r="CQ1" s="252"/>
      <c r="CR1" s="253"/>
      <c r="CS1" s="220"/>
      <c r="CT1" s="219" t="s">
        <v>195</v>
      </c>
      <c r="CU1" s="251" t="s">
        <v>11</v>
      </c>
      <c r="CV1" s="252"/>
      <c r="CW1" s="252"/>
      <c r="CX1" s="252"/>
      <c r="CY1" s="252"/>
      <c r="CZ1" s="253"/>
      <c r="DA1" s="220"/>
      <c r="DB1" s="219" t="s">
        <v>195</v>
      </c>
      <c r="DC1" s="251" t="s">
        <v>20</v>
      </c>
      <c r="DD1" s="252"/>
      <c r="DE1" s="252"/>
      <c r="DF1" s="252"/>
      <c r="DG1" s="252"/>
      <c r="DH1" s="253"/>
      <c r="DI1" s="220"/>
      <c r="DJ1" s="219" t="s">
        <v>195</v>
      </c>
      <c r="DK1" s="251" t="s">
        <v>22</v>
      </c>
      <c r="DL1" s="252"/>
      <c r="DM1" s="252"/>
      <c r="DN1" s="252"/>
      <c r="DO1" s="252"/>
      <c r="DP1" s="253"/>
      <c r="DQ1" s="220"/>
      <c r="DR1" s="219" t="s">
        <v>195</v>
      </c>
      <c r="DS1" s="251" t="s">
        <v>19</v>
      </c>
      <c r="DT1" s="252"/>
      <c r="DU1" s="252"/>
      <c r="DV1" s="252"/>
      <c r="DW1" s="252"/>
      <c r="DX1" s="253"/>
      <c r="DY1" s="220"/>
      <c r="DZ1" s="219" t="s">
        <v>195</v>
      </c>
      <c r="EA1" s="251" t="s">
        <v>198</v>
      </c>
      <c r="EB1" s="252"/>
      <c r="EC1" s="252"/>
      <c r="ED1" s="252"/>
      <c r="EE1" s="252"/>
      <c r="EF1" s="253"/>
      <c r="EG1" s="220"/>
      <c r="EH1" s="219" t="s">
        <v>195</v>
      </c>
      <c r="EI1" s="251" t="s">
        <v>101</v>
      </c>
      <c r="EJ1" s="252"/>
      <c r="EK1" s="252"/>
      <c r="EL1" s="252"/>
      <c r="EM1" s="252"/>
      <c r="EN1" s="253"/>
      <c r="EO1" s="220"/>
      <c r="EP1" s="219" t="s">
        <v>195</v>
      </c>
      <c r="EQ1" s="251" t="s">
        <v>21</v>
      </c>
      <c r="ER1" s="252"/>
      <c r="ES1" s="252"/>
      <c r="ET1" s="252"/>
      <c r="EU1" s="252"/>
      <c r="EV1" s="253"/>
      <c r="EW1" s="220"/>
      <c r="EX1" s="219" t="s">
        <v>195</v>
      </c>
      <c r="EY1" s="251" t="s">
        <v>15</v>
      </c>
      <c r="EZ1" s="252"/>
      <c r="FA1" s="252"/>
      <c r="FB1" s="252"/>
      <c r="FC1" s="252"/>
      <c r="FD1" s="253"/>
      <c r="FE1" s="220"/>
      <c r="FF1" s="219" t="s">
        <v>195</v>
      </c>
      <c r="FG1" s="251" t="s">
        <v>2</v>
      </c>
      <c r="FH1" s="252"/>
      <c r="FI1" s="252"/>
      <c r="FJ1" s="252"/>
      <c r="FK1" s="252"/>
      <c r="FL1" s="253"/>
      <c r="FM1" s="220"/>
      <c r="FN1" s="219" t="s">
        <v>195</v>
      </c>
      <c r="FO1" s="251" t="s">
        <v>12</v>
      </c>
      <c r="FP1" s="252"/>
      <c r="FQ1" s="252"/>
      <c r="FR1" s="252"/>
      <c r="FS1" s="252"/>
      <c r="FT1" s="253"/>
      <c r="FU1" s="220"/>
      <c r="FV1" s="219" t="s">
        <v>195</v>
      </c>
      <c r="FW1" s="251" t="s">
        <v>18</v>
      </c>
      <c r="FX1" s="252"/>
      <c r="FY1" s="252"/>
      <c r="FZ1" s="252"/>
      <c r="GA1" s="252"/>
      <c r="GB1" s="253"/>
      <c r="GC1" s="220"/>
      <c r="GD1" s="219" t="s">
        <v>195</v>
      </c>
      <c r="GE1" s="251" t="s">
        <v>14</v>
      </c>
      <c r="GF1" s="252"/>
      <c r="GG1" s="252"/>
      <c r="GH1" s="252"/>
      <c r="GI1" s="252"/>
      <c r="GJ1" s="253"/>
      <c r="GK1" s="220"/>
      <c r="GL1" s="219" t="s">
        <v>195</v>
      </c>
      <c r="GM1" s="251" t="s">
        <v>13</v>
      </c>
      <c r="GN1" s="252"/>
      <c r="GO1" s="252"/>
      <c r="GP1" s="252"/>
      <c r="GQ1" s="252"/>
      <c r="GR1" s="253"/>
    </row>
    <row r="2" spans="1:200" s="217" customFormat="1" ht="13.5" customHeight="1" x14ac:dyDescent="0.2">
      <c r="B2" s="218" t="s">
        <v>194</v>
      </c>
      <c r="C2" s="247" t="s">
        <v>193</v>
      </c>
      <c r="D2" s="248"/>
      <c r="E2" s="248" t="s">
        <v>192</v>
      </c>
      <c r="F2" s="248"/>
      <c r="G2" s="249" t="s">
        <v>191</v>
      </c>
      <c r="H2" s="250"/>
      <c r="J2" s="218" t="s">
        <v>194</v>
      </c>
      <c r="K2" s="247" t="s">
        <v>193</v>
      </c>
      <c r="L2" s="248"/>
      <c r="M2" s="248" t="s">
        <v>192</v>
      </c>
      <c r="N2" s="248"/>
      <c r="O2" s="249" t="s">
        <v>191</v>
      </c>
      <c r="P2" s="250"/>
      <c r="R2" s="218" t="s">
        <v>194</v>
      </c>
      <c r="S2" s="247" t="s">
        <v>193</v>
      </c>
      <c r="T2" s="248"/>
      <c r="U2" s="248" t="s">
        <v>192</v>
      </c>
      <c r="V2" s="248"/>
      <c r="W2" s="249" t="s">
        <v>191</v>
      </c>
      <c r="X2" s="250"/>
      <c r="Z2" s="218" t="s">
        <v>194</v>
      </c>
      <c r="AA2" s="247" t="s">
        <v>193</v>
      </c>
      <c r="AB2" s="248"/>
      <c r="AC2" s="248" t="s">
        <v>192</v>
      </c>
      <c r="AD2" s="248"/>
      <c r="AE2" s="249" t="s">
        <v>191</v>
      </c>
      <c r="AF2" s="250"/>
      <c r="AH2" s="218" t="s">
        <v>194</v>
      </c>
      <c r="AI2" s="247" t="s">
        <v>193</v>
      </c>
      <c r="AJ2" s="248"/>
      <c r="AK2" s="248" t="s">
        <v>192</v>
      </c>
      <c r="AL2" s="248"/>
      <c r="AM2" s="249" t="s">
        <v>191</v>
      </c>
      <c r="AN2" s="250"/>
      <c r="AP2" s="218" t="s">
        <v>194</v>
      </c>
      <c r="AQ2" s="247" t="s">
        <v>193</v>
      </c>
      <c r="AR2" s="248"/>
      <c r="AS2" s="248" t="s">
        <v>192</v>
      </c>
      <c r="AT2" s="248"/>
      <c r="AU2" s="249" t="s">
        <v>191</v>
      </c>
      <c r="AV2" s="250"/>
      <c r="AX2" s="218" t="s">
        <v>194</v>
      </c>
      <c r="AY2" s="247" t="s">
        <v>193</v>
      </c>
      <c r="AZ2" s="248"/>
      <c r="BA2" s="248" t="s">
        <v>192</v>
      </c>
      <c r="BB2" s="248"/>
      <c r="BC2" s="249" t="s">
        <v>191</v>
      </c>
      <c r="BD2" s="250"/>
      <c r="BF2" s="218" t="s">
        <v>194</v>
      </c>
      <c r="BG2" s="247" t="s">
        <v>193</v>
      </c>
      <c r="BH2" s="248"/>
      <c r="BI2" s="248" t="s">
        <v>192</v>
      </c>
      <c r="BJ2" s="248"/>
      <c r="BK2" s="249" t="s">
        <v>191</v>
      </c>
      <c r="BL2" s="250"/>
      <c r="BN2" s="218" t="s">
        <v>194</v>
      </c>
      <c r="BO2" s="247" t="s">
        <v>193</v>
      </c>
      <c r="BP2" s="248"/>
      <c r="BQ2" s="248" t="s">
        <v>192</v>
      </c>
      <c r="BR2" s="248"/>
      <c r="BS2" s="249" t="s">
        <v>191</v>
      </c>
      <c r="BT2" s="250"/>
      <c r="BV2" s="218" t="s">
        <v>194</v>
      </c>
      <c r="BW2" s="247" t="s">
        <v>193</v>
      </c>
      <c r="BX2" s="248"/>
      <c r="BY2" s="248" t="s">
        <v>192</v>
      </c>
      <c r="BZ2" s="248"/>
      <c r="CA2" s="249" t="s">
        <v>191</v>
      </c>
      <c r="CB2" s="250"/>
      <c r="CD2" s="218" t="s">
        <v>194</v>
      </c>
      <c r="CE2" s="247" t="s">
        <v>193</v>
      </c>
      <c r="CF2" s="248"/>
      <c r="CG2" s="248" t="s">
        <v>192</v>
      </c>
      <c r="CH2" s="248"/>
      <c r="CI2" s="249" t="s">
        <v>191</v>
      </c>
      <c r="CJ2" s="250"/>
      <c r="CL2" s="218" t="s">
        <v>194</v>
      </c>
      <c r="CM2" s="247" t="s">
        <v>193</v>
      </c>
      <c r="CN2" s="248"/>
      <c r="CO2" s="248" t="s">
        <v>192</v>
      </c>
      <c r="CP2" s="248"/>
      <c r="CQ2" s="249" t="s">
        <v>191</v>
      </c>
      <c r="CR2" s="250"/>
      <c r="CT2" s="218" t="s">
        <v>194</v>
      </c>
      <c r="CU2" s="247" t="s">
        <v>193</v>
      </c>
      <c r="CV2" s="248"/>
      <c r="CW2" s="248" t="s">
        <v>192</v>
      </c>
      <c r="CX2" s="248"/>
      <c r="CY2" s="249" t="s">
        <v>191</v>
      </c>
      <c r="CZ2" s="250"/>
      <c r="DB2" s="218" t="s">
        <v>194</v>
      </c>
      <c r="DC2" s="247" t="s">
        <v>193</v>
      </c>
      <c r="DD2" s="248"/>
      <c r="DE2" s="248" t="s">
        <v>192</v>
      </c>
      <c r="DF2" s="248"/>
      <c r="DG2" s="249" t="s">
        <v>191</v>
      </c>
      <c r="DH2" s="250"/>
      <c r="DJ2" s="218" t="s">
        <v>194</v>
      </c>
      <c r="DK2" s="247" t="s">
        <v>193</v>
      </c>
      <c r="DL2" s="248"/>
      <c r="DM2" s="248" t="s">
        <v>192</v>
      </c>
      <c r="DN2" s="248"/>
      <c r="DO2" s="249" t="s">
        <v>191</v>
      </c>
      <c r="DP2" s="250"/>
      <c r="DR2" s="218" t="s">
        <v>194</v>
      </c>
      <c r="DS2" s="247" t="s">
        <v>193</v>
      </c>
      <c r="DT2" s="248"/>
      <c r="DU2" s="248" t="s">
        <v>192</v>
      </c>
      <c r="DV2" s="248"/>
      <c r="DW2" s="249" t="s">
        <v>191</v>
      </c>
      <c r="DX2" s="250"/>
      <c r="DZ2" s="218" t="s">
        <v>194</v>
      </c>
      <c r="EA2" s="247" t="s">
        <v>193</v>
      </c>
      <c r="EB2" s="248"/>
      <c r="EC2" s="248" t="s">
        <v>192</v>
      </c>
      <c r="ED2" s="248"/>
      <c r="EE2" s="249" t="s">
        <v>191</v>
      </c>
      <c r="EF2" s="250"/>
      <c r="EH2" s="218" t="s">
        <v>194</v>
      </c>
      <c r="EI2" s="247" t="s">
        <v>193</v>
      </c>
      <c r="EJ2" s="248"/>
      <c r="EK2" s="248" t="s">
        <v>192</v>
      </c>
      <c r="EL2" s="248"/>
      <c r="EM2" s="249" t="s">
        <v>191</v>
      </c>
      <c r="EN2" s="250"/>
      <c r="EP2" s="218" t="s">
        <v>194</v>
      </c>
      <c r="EQ2" s="247" t="s">
        <v>193</v>
      </c>
      <c r="ER2" s="248"/>
      <c r="ES2" s="248" t="s">
        <v>192</v>
      </c>
      <c r="ET2" s="248"/>
      <c r="EU2" s="249" t="s">
        <v>191</v>
      </c>
      <c r="EV2" s="250"/>
      <c r="EX2" s="218" t="s">
        <v>194</v>
      </c>
      <c r="EY2" s="247" t="s">
        <v>193</v>
      </c>
      <c r="EZ2" s="248"/>
      <c r="FA2" s="248" t="s">
        <v>192</v>
      </c>
      <c r="FB2" s="248"/>
      <c r="FC2" s="249" t="s">
        <v>191</v>
      </c>
      <c r="FD2" s="250"/>
      <c r="FF2" s="218" t="s">
        <v>194</v>
      </c>
      <c r="FG2" s="247" t="s">
        <v>193</v>
      </c>
      <c r="FH2" s="248"/>
      <c r="FI2" s="248" t="s">
        <v>192</v>
      </c>
      <c r="FJ2" s="248"/>
      <c r="FK2" s="249" t="s">
        <v>191</v>
      </c>
      <c r="FL2" s="250"/>
      <c r="FN2" s="218" t="s">
        <v>194</v>
      </c>
      <c r="FO2" s="247" t="s">
        <v>193</v>
      </c>
      <c r="FP2" s="248"/>
      <c r="FQ2" s="248" t="s">
        <v>192</v>
      </c>
      <c r="FR2" s="248"/>
      <c r="FS2" s="249" t="s">
        <v>191</v>
      </c>
      <c r="FT2" s="250"/>
      <c r="FV2" s="218" t="s">
        <v>194</v>
      </c>
      <c r="FW2" s="247" t="s">
        <v>193</v>
      </c>
      <c r="FX2" s="248"/>
      <c r="FY2" s="248" t="s">
        <v>192</v>
      </c>
      <c r="FZ2" s="248"/>
      <c r="GA2" s="249" t="s">
        <v>191</v>
      </c>
      <c r="GB2" s="250"/>
      <c r="GD2" s="218" t="s">
        <v>194</v>
      </c>
      <c r="GE2" s="247" t="s">
        <v>193</v>
      </c>
      <c r="GF2" s="248"/>
      <c r="GG2" s="248" t="s">
        <v>192</v>
      </c>
      <c r="GH2" s="248"/>
      <c r="GI2" s="249" t="s">
        <v>191</v>
      </c>
      <c r="GJ2" s="250"/>
      <c r="GL2" s="218" t="s">
        <v>194</v>
      </c>
      <c r="GM2" s="247" t="s">
        <v>193</v>
      </c>
      <c r="GN2" s="248"/>
      <c r="GO2" s="248" t="s">
        <v>192</v>
      </c>
      <c r="GP2" s="248"/>
      <c r="GQ2" s="249" t="s">
        <v>191</v>
      </c>
      <c r="GR2" s="250"/>
    </row>
    <row r="3" spans="1:200" x14ac:dyDescent="0.25">
      <c r="B3" s="216">
        <v>1</v>
      </c>
      <c r="C3" s="215"/>
      <c r="D3" s="214"/>
      <c r="E3" s="214"/>
      <c r="F3" s="214"/>
      <c r="G3" s="213"/>
      <c r="H3" s="212"/>
      <c r="J3" s="216">
        <v>1</v>
      </c>
      <c r="K3" s="215">
        <v>0</v>
      </c>
      <c r="L3" s="214">
        <v>2</v>
      </c>
      <c r="M3" s="214">
        <v>4</v>
      </c>
      <c r="N3" s="214">
        <v>14</v>
      </c>
      <c r="O3" s="213">
        <v>935</v>
      </c>
      <c r="P3" s="212">
        <v>1242</v>
      </c>
      <c r="R3" s="216">
        <v>1</v>
      </c>
      <c r="S3" s="215">
        <v>0</v>
      </c>
      <c r="T3" s="214">
        <v>2</v>
      </c>
      <c r="U3" s="214">
        <v>4</v>
      </c>
      <c r="V3" s="214">
        <v>14</v>
      </c>
      <c r="W3" s="213">
        <v>1338</v>
      </c>
      <c r="X3" s="212">
        <v>1454</v>
      </c>
      <c r="Z3" s="216">
        <v>1</v>
      </c>
      <c r="AA3" s="215">
        <v>0</v>
      </c>
      <c r="AB3" s="214">
        <v>2</v>
      </c>
      <c r="AC3" s="214">
        <v>4</v>
      </c>
      <c r="AD3" s="214">
        <v>14</v>
      </c>
      <c r="AE3" s="213">
        <v>866</v>
      </c>
      <c r="AF3" s="212">
        <v>1177</v>
      </c>
      <c r="AH3" s="216">
        <v>1</v>
      </c>
      <c r="AI3" s="215"/>
      <c r="AJ3" s="214"/>
      <c r="AK3" s="214"/>
      <c r="AL3" s="214"/>
      <c r="AM3" s="213"/>
      <c r="AN3" s="212"/>
      <c r="AP3" s="216">
        <v>1</v>
      </c>
      <c r="AQ3" s="215">
        <v>0</v>
      </c>
      <c r="AR3" s="214">
        <v>2</v>
      </c>
      <c r="AS3" s="214">
        <v>8</v>
      </c>
      <c r="AT3" s="214">
        <v>10</v>
      </c>
      <c r="AU3" s="213">
        <v>1252</v>
      </c>
      <c r="AV3" s="212">
        <v>1214</v>
      </c>
      <c r="AX3" s="216">
        <v>1</v>
      </c>
      <c r="AY3" s="215">
        <v>2</v>
      </c>
      <c r="AZ3" s="214">
        <v>0</v>
      </c>
      <c r="BA3" s="214">
        <v>14</v>
      </c>
      <c r="BB3" s="214">
        <v>4</v>
      </c>
      <c r="BC3" s="213">
        <v>1452</v>
      </c>
      <c r="BD3" s="212">
        <v>1184</v>
      </c>
      <c r="BF3" s="216">
        <v>1</v>
      </c>
      <c r="BG3" s="215">
        <v>2</v>
      </c>
      <c r="BH3" s="214">
        <v>0</v>
      </c>
      <c r="BI3" s="214">
        <v>12</v>
      </c>
      <c r="BJ3" s="214">
        <v>6</v>
      </c>
      <c r="BK3" s="204">
        <v>1331</v>
      </c>
      <c r="BL3" s="212">
        <v>1238</v>
      </c>
      <c r="BN3" s="216">
        <v>1</v>
      </c>
      <c r="BO3" s="215">
        <v>0</v>
      </c>
      <c r="BP3" s="214">
        <v>2</v>
      </c>
      <c r="BQ3" s="214">
        <v>4</v>
      </c>
      <c r="BR3" s="214">
        <v>14</v>
      </c>
      <c r="BS3" s="204">
        <v>1184</v>
      </c>
      <c r="BT3" s="212">
        <v>1452</v>
      </c>
      <c r="BV3" s="216">
        <v>1</v>
      </c>
      <c r="BW3" s="215">
        <v>2</v>
      </c>
      <c r="BX3" s="214">
        <v>0</v>
      </c>
      <c r="BY3" s="214">
        <v>14</v>
      </c>
      <c r="BZ3" s="214">
        <v>4</v>
      </c>
      <c r="CA3" s="204">
        <v>1083</v>
      </c>
      <c r="CB3" s="212">
        <v>1012</v>
      </c>
      <c r="CD3" s="216">
        <v>1</v>
      </c>
      <c r="CE3" s="215">
        <v>0</v>
      </c>
      <c r="CF3" s="214">
        <v>2</v>
      </c>
      <c r="CG3" s="214">
        <v>4</v>
      </c>
      <c r="CH3" s="214">
        <v>14</v>
      </c>
      <c r="CI3" s="213">
        <v>1012</v>
      </c>
      <c r="CJ3" s="212">
        <v>1083</v>
      </c>
      <c r="CL3" s="216">
        <v>1</v>
      </c>
      <c r="CM3" s="215"/>
      <c r="CN3" s="214"/>
      <c r="CO3" s="214"/>
      <c r="CP3" s="214"/>
      <c r="CQ3" s="213"/>
      <c r="CR3" s="212"/>
      <c r="CT3" s="216">
        <v>1</v>
      </c>
      <c r="CU3" s="215">
        <v>2</v>
      </c>
      <c r="CV3" s="214">
        <v>0</v>
      </c>
      <c r="CW3" s="214">
        <v>10</v>
      </c>
      <c r="CX3" s="214">
        <v>8</v>
      </c>
      <c r="CY3" s="213">
        <v>1305</v>
      </c>
      <c r="CZ3" s="212">
        <v>1201</v>
      </c>
      <c r="DB3" s="216">
        <v>1</v>
      </c>
      <c r="DC3" s="215">
        <v>2</v>
      </c>
      <c r="DD3" s="214">
        <v>0</v>
      </c>
      <c r="DE3" s="214">
        <v>14</v>
      </c>
      <c r="DF3" s="214">
        <v>4</v>
      </c>
      <c r="DG3" s="213">
        <v>1177</v>
      </c>
      <c r="DH3" s="212">
        <v>866</v>
      </c>
      <c r="DJ3" s="216">
        <v>1</v>
      </c>
      <c r="DK3" s="215">
        <v>0</v>
      </c>
      <c r="DL3" s="214">
        <v>2</v>
      </c>
      <c r="DM3" s="214">
        <v>8</v>
      </c>
      <c r="DN3" s="214">
        <v>10</v>
      </c>
      <c r="DO3" s="213">
        <v>1002</v>
      </c>
      <c r="DP3" s="212">
        <v>1059</v>
      </c>
      <c r="DR3" s="216">
        <v>1</v>
      </c>
      <c r="DS3" s="215">
        <v>2</v>
      </c>
      <c r="DT3" s="214">
        <v>0</v>
      </c>
      <c r="DU3" s="214">
        <v>10</v>
      </c>
      <c r="DV3" s="214">
        <v>8</v>
      </c>
      <c r="DW3" s="213">
        <v>1214</v>
      </c>
      <c r="DX3" s="212">
        <v>1252</v>
      </c>
      <c r="DZ3" s="216">
        <v>1</v>
      </c>
      <c r="EA3" s="215">
        <v>2</v>
      </c>
      <c r="EB3" s="214">
        <v>0</v>
      </c>
      <c r="EC3" s="214">
        <v>14</v>
      </c>
      <c r="ED3" s="214">
        <v>4</v>
      </c>
      <c r="EE3" s="213">
        <v>1242</v>
      </c>
      <c r="EF3" s="212">
        <v>935</v>
      </c>
      <c r="EH3" s="216">
        <v>1</v>
      </c>
      <c r="EI3" s="215">
        <v>2</v>
      </c>
      <c r="EJ3" s="214">
        <v>0</v>
      </c>
      <c r="EK3" s="214">
        <v>10</v>
      </c>
      <c r="EL3" s="214">
        <v>8</v>
      </c>
      <c r="EM3" s="213">
        <v>1059</v>
      </c>
      <c r="EN3" s="212">
        <v>1002</v>
      </c>
      <c r="EP3" s="216">
        <v>1</v>
      </c>
      <c r="EQ3" s="215">
        <v>0</v>
      </c>
      <c r="ER3" s="214">
        <v>2</v>
      </c>
      <c r="ES3" s="214">
        <v>8</v>
      </c>
      <c r="ET3" s="214">
        <v>10</v>
      </c>
      <c r="EU3" s="213">
        <v>1178</v>
      </c>
      <c r="EV3" s="212">
        <v>1218</v>
      </c>
      <c r="EX3" s="216">
        <v>1</v>
      </c>
      <c r="EY3" s="215">
        <v>2</v>
      </c>
      <c r="EZ3" s="214">
        <v>0</v>
      </c>
      <c r="FA3" s="214">
        <v>14</v>
      </c>
      <c r="FB3" s="214">
        <v>4</v>
      </c>
      <c r="FC3" s="213">
        <v>1338</v>
      </c>
      <c r="FD3" s="212">
        <v>1454</v>
      </c>
      <c r="FF3" s="216">
        <v>1</v>
      </c>
      <c r="FG3" s="215">
        <v>2</v>
      </c>
      <c r="FH3" s="214">
        <v>0</v>
      </c>
      <c r="FI3" s="214">
        <v>10</v>
      </c>
      <c r="FJ3" s="214">
        <v>8</v>
      </c>
      <c r="FK3" s="213">
        <v>1218</v>
      </c>
      <c r="FL3" s="212">
        <v>1178</v>
      </c>
      <c r="FN3" s="216">
        <v>1</v>
      </c>
      <c r="FO3" s="215">
        <v>2</v>
      </c>
      <c r="FP3" s="214">
        <v>0</v>
      </c>
      <c r="FQ3" s="214">
        <v>10</v>
      </c>
      <c r="FR3" s="214">
        <v>8</v>
      </c>
      <c r="FS3" s="213">
        <v>1127</v>
      </c>
      <c r="FT3" s="212">
        <v>1229</v>
      </c>
      <c r="FV3" s="216">
        <v>1</v>
      </c>
      <c r="FW3" s="215">
        <v>0</v>
      </c>
      <c r="FX3" s="214">
        <v>2</v>
      </c>
      <c r="FY3" s="214">
        <v>6</v>
      </c>
      <c r="FZ3" s="214">
        <v>12</v>
      </c>
      <c r="GA3" s="213">
        <v>1238</v>
      </c>
      <c r="GB3" s="212">
        <v>1331</v>
      </c>
      <c r="GD3" s="216">
        <v>1</v>
      </c>
      <c r="GE3" s="215">
        <v>0</v>
      </c>
      <c r="GF3" s="214">
        <v>2</v>
      </c>
      <c r="GG3" s="214">
        <v>8</v>
      </c>
      <c r="GH3" s="214">
        <v>10</v>
      </c>
      <c r="GI3" s="213">
        <v>1201</v>
      </c>
      <c r="GJ3" s="212">
        <v>1305</v>
      </c>
      <c r="GL3" s="216">
        <v>1</v>
      </c>
      <c r="GM3" s="215">
        <v>0</v>
      </c>
      <c r="GN3" s="214">
        <v>2</v>
      </c>
      <c r="GO3" s="214">
        <v>8</v>
      </c>
      <c r="GP3" s="214">
        <v>10</v>
      </c>
      <c r="GQ3" s="213">
        <v>1229</v>
      </c>
      <c r="GR3" s="212">
        <v>1127</v>
      </c>
    </row>
    <row r="4" spans="1:200" x14ac:dyDescent="0.25">
      <c r="B4" s="202">
        <v>2</v>
      </c>
      <c r="C4" s="210">
        <v>0</v>
      </c>
      <c r="D4" s="205">
        <v>2</v>
      </c>
      <c r="E4" s="205">
        <v>2</v>
      </c>
      <c r="F4" s="205">
        <v>16</v>
      </c>
      <c r="G4" s="204">
        <v>654</v>
      </c>
      <c r="H4" s="209">
        <v>1073</v>
      </c>
      <c r="J4" s="202">
        <v>2</v>
      </c>
      <c r="K4" s="210">
        <v>0</v>
      </c>
      <c r="L4" s="205">
        <v>2</v>
      </c>
      <c r="M4" s="205">
        <v>6</v>
      </c>
      <c r="N4" s="205">
        <v>12</v>
      </c>
      <c r="O4" s="204">
        <v>1026</v>
      </c>
      <c r="P4" s="209">
        <v>1047</v>
      </c>
      <c r="R4" s="202">
        <v>2</v>
      </c>
      <c r="S4" s="210">
        <v>2</v>
      </c>
      <c r="T4" s="205">
        <v>0</v>
      </c>
      <c r="U4" s="205">
        <v>14</v>
      </c>
      <c r="V4" s="205">
        <v>4</v>
      </c>
      <c r="W4" s="204">
        <v>1316</v>
      </c>
      <c r="X4" s="209">
        <v>1215</v>
      </c>
      <c r="Z4" s="202">
        <v>2</v>
      </c>
      <c r="AA4" s="210"/>
      <c r="AB4" s="205"/>
      <c r="AC4" s="205"/>
      <c r="AD4" s="205"/>
      <c r="AE4" s="204"/>
      <c r="AF4" s="209"/>
      <c r="AH4" s="202">
        <v>2</v>
      </c>
      <c r="AI4" s="210">
        <v>2</v>
      </c>
      <c r="AJ4" s="205">
        <v>0</v>
      </c>
      <c r="AK4" s="205">
        <v>10</v>
      </c>
      <c r="AL4" s="205">
        <v>8</v>
      </c>
      <c r="AM4" s="204">
        <v>1273</v>
      </c>
      <c r="AN4" s="209">
        <v>1195</v>
      </c>
      <c r="AP4" s="202">
        <v>2</v>
      </c>
      <c r="AQ4" s="210"/>
      <c r="AR4" s="205"/>
      <c r="AS4" s="205"/>
      <c r="AT4" s="205"/>
      <c r="AU4" s="204"/>
      <c r="AV4" s="209"/>
      <c r="AX4" s="202">
        <v>2</v>
      </c>
      <c r="AY4" s="210">
        <v>2</v>
      </c>
      <c r="AZ4" s="205">
        <v>0</v>
      </c>
      <c r="BA4" s="205">
        <v>16</v>
      </c>
      <c r="BB4" s="205">
        <v>2</v>
      </c>
      <c r="BC4" s="204">
        <v>1644</v>
      </c>
      <c r="BD4" s="209">
        <v>1315</v>
      </c>
      <c r="BF4" s="202">
        <v>2</v>
      </c>
      <c r="BG4" s="210">
        <v>2</v>
      </c>
      <c r="BH4" s="205">
        <v>0</v>
      </c>
      <c r="BI4" s="205">
        <v>18</v>
      </c>
      <c r="BJ4" s="205">
        <v>0</v>
      </c>
      <c r="BK4" s="204">
        <v>1367</v>
      </c>
      <c r="BL4" s="209">
        <v>858</v>
      </c>
      <c r="BN4" s="202">
        <v>2</v>
      </c>
      <c r="BO4" s="210">
        <v>0</v>
      </c>
      <c r="BP4" s="205">
        <v>2</v>
      </c>
      <c r="BQ4" s="205">
        <v>4</v>
      </c>
      <c r="BR4" s="205">
        <v>14</v>
      </c>
      <c r="BS4" s="204">
        <v>1215</v>
      </c>
      <c r="BT4" s="209">
        <v>1316</v>
      </c>
      <c r="BV4" s="202">
        <v>2</v>
      </c>
      <c r="BW4" s="210">
        <v>0</v>
      </c>
      <c r="BX4" s="205">
        <v>2</v>
      </c>
      <c r="BY4" s="205">
        <v>2</v>
      </c>
      <c r="BZ4" s="205">
        <v>16</v>
      </c>
      <c r="CA4" s="204">
        <v>1054</v>
      </c>
      <c r="CB4" s="209">
        <v>1270</v>
      </c>
      <c r="CD4" s="202">
        <v>2</v>
      </c>
      <c r="CE4" s="210">
        <v>0</v>
      </c>
      <c r="CF4" s="205">
        <v>2</v>
      </c>
      <c r="CG4" s="205">
        <v>2</v>
      </c>
      <c r="CH4" s="205">
        <v>16</v>
      </c>
      <c r="CI4" s="204">
        <v>1014</v>
      </c>
      <c r="CJ4" s="209">
        <v>1338</v>
      </c>
      <c r="CL4" s="202">
        <v>2</v>
      </c>
      <c r="CM4" s="210">
        <v>0</v>
      </c>
      <c r="CN4" s="205">
        <v>2</v>
      </c>
      <c r="CO4" s="205">
        <v>0</v>
      </c>
      <c r="CP4" s="205">
        <v>18</v>
      </c>
      <c r="CQ4" s="204">
        <v>858</v>
      </c>
      <c r="CR4" s="209">
        <v>1367</v>
      </c>
      <c r="CT4" s="202">
        <v>2</v>
      </c>
      <c r="CU4" s="210">
        <v>2</v>
      </c>
      <c r="CV4" s="205">
        <v>0</v>
      </c>
      <c r="CW4" s="205">
        <v>16</v>
      </c>
      <c r="CX4" s="205">
        <v>2</v>
      </c>
      <c r="CY4" s="204">
        <v>1338</v>
      </c>
      <c r="CZ4" s="209">
        <v>1014</v>
      </c>
      <c r="DB4" s="202">
        <v>2</v>
      </c>
      <c r="DC4" s="210"/>
      <c r="DD4" s="205"/>
      <c r="DE4" s="205"/>
      <c r="DF4" s="205"/>
      <c r="DG4" s="204"/>
      <c r="DH4" s="209"/>
      <c r="DJ4" s="202">
        <v>2</v>
      </c>
      <c r="DK4" s="210"/>
      <c r="DL4" s="205"/>
      <c r="DM4" s="205"/>
      <c r="DN4" s="205"/>
      <c r="DO4" s="204"/>
      <c r="DP4" s="209"/>
      <c r="DR4" s="202">
        <v>2</v>
      </c>
      <c r="DS4" s="210">
        <v>0</v>
      </c>
      <c r="DT4" s="205">
        <v>2</v>
      </c>
      <c r="DU4" s="205">
        <v>2</v>
      </c>
      <c r="DV4" s="205">
        <v>16</v>
      </c>
      <c r="DW4" s="204">
        <v>1315</v>
      </c>
      <c r="DX4" s="209">
        <v>1664</v>
      </c>
      <c r="DZ4" s="202">
        <v>2</v>
      </c>
      <c r="EA4" s="210">
        <v>0</v>
      </c>
      <c r="EB4" s="205">
        <v>2</v>
      </c>
      <c r="EC4" s="205">
        <v>4</v>
      </c>
      <c r="ED4" s="205">
        <v>14</v>
      </c>
      <c r="EE4" s="204">
        <v>1207</v>
      </c>
      <c r="EF4" s="209">
        <v>1225</v>
      </c>
      <c r="EH4" s="202">
        <v>2</v>
      </c>
      <c r="EI4" s="210">
        <v>2</v>
      </c>
      <c r="EJ4" s="205">
        <v>0</v>
      </c>
      <c r="EK4" s="205">
        <v>12</v>
      </c>
      <c r="EL4" s="205">
        <v>6</v>
      </c>
      <c r="EM4" s="204">
        <v>1047</v>
      </c>
      <c r="EN4" s="209">
        <v>1026</v>
      </c>
      <c r="EP4" s="202">
        <v>2</v>
      </c>
      <c r="EQ4" s="210">
        <v>0</v>
      </c>
      <c r="ER4" s="205">
        <v>2</v>
      </c>
      <c r="ES4" s="205">
        <v>8</v>
      </c>
      <c r="ET4" s="205">
        <v>10</v>
      </c>
      <c r="EU4" s="204">
        <v>1195</v>
      </c>
      <c r="EV4" s="209">
        <v>1273</v>
      </c>
      <c r="EX4" s="202">
        <v>2</v>
      </c>
      <c r="EY4" s="210">
        <v>2</v>
      </c>
      <c r="EZ4" s="205">
        <v>0</v>
      </c>
      <c r="FA4" s="205">
        <v>12</v>
      </c>
      <c r="FB4" s="205">
        <v>6</v>
      </c>
      <c r="FC4" s="204">
        <v>1364</v>
      </c>
      <c r="FD4" s="209">
        <v>1179</v>
      </c>
      <c r="FF4" s="202">
        <v>2</v>
      </c>
      <c r="FG4" s="210">
        <v>2</v>
      </c>
      <c r="FH4" s="205">
        <v>0</v>
      </c>
      <c r="FI4" s="205">
        <v>14</v>
      </c>
      <c r="FJ4" s="205">
        <v>4</v>
      </c>
      <c r="FK4" s="204">
        <v>1225</v>
      </c>
      <c r="FL4" s="209">
        <v>1207</v>
      </c>
      <c r="FN4" s="202">
        <v>2</v>
      </c>
      <c r="FO4" s="210">
        <v>0</v>
      </c>
      <c r="FP4" s="205">
        <v>2</v>
      </c>
      <c r="FQ4" s="205">
        <v>6</v>
      </c>
      <c r="FR4" s="205">
        <v>12</v>
      </c>
      <c r="FS4" s="204">
        <v>1179</v>
      </c>
      <c r="FT4" s="209">
        <v>1364</v>
      </c>
      <c r="FV4" s="202">
        <v>2</v>
      </c>
      <c r="FW4" s="210">
        <v>2</v>
      </c>
      <c r="FX4" s="205">
        <v>0</v>
      </c>
      <c r="FY4" s="205">
        <v>16</v>
      </c>
      <c r="FZ4" s="205">
        <v>2</v>
      </c>
      <c r="GA4" s="204">
        <v>1270</v>
      </c>
      <c r="GB4" s="209">
        <v>1054</v>
      </c>
      <c r="GD4" s="202">
        <v>2</v>
      </c>
      <c r="GE4" s="210">
        <v>2</v>
      </c>
      <c r="GF4" s="205">
        <v>0</v>
      </c>
      <c r="GG4" s="205">
        <v>16</v>
      </c>
      <c r="GH4" s="205">
        <v>2</v>
      </c>
      <c r="GI4" s="204">
        <v>1073</v>
      </c>
      <c r="GJ4" s="209">
        <v>654</v>
      </c>
      <c r="GL4" s="202">
        <v>2</v>
      </c>
      <c r="GM4" s="210"/>
      <c r="GN4" s="205"/>
      <c r="GO4" s="205"/>
      <c r="GP4" s="205"/>
      <c r="GQ4" s="204"/>
      <c r="GR4" s="209"/>
    </row>
    <row r="5" spans="1:200" x14ac:dyDescent="0.25">
      <c r="B5" s="202">
        <v>3</v>
      </c>
      <c r="C5" s="210">
        <v>0</v>
      </c>
      <c r="D5" s="205">
        <v>2</v>
      </c>
      <c r="E5" s="205">
        <v>2</v>
      </c>
      <c r="F5" s="205">
        <v>16</v>
      </c>
      <c r="G5" s="204">
        <v>729</v>
      </c>
      <c r="H5" s="209">
        <v>1028</v>
      </c>
      <c r="J5" s="202">
        <v>3</v>
      </c>
      <c r="K5" s="210">
        <v>2</v>
      </c>
      <c r="L5" s="205">
        <v>0</v>
      </c>
      <c r="M5" s="205">
        <v>14</v>
      </c>
      <c r="N5" s="205">
        <v>4</v>
      </c>
      <c r="O5" s="204">
        <v>1150</v>
      </c>
      <c r="P5" s="209">
        <v>1118</v>
      </c>
      <c r="R5" s="202">
        <v>3</v>
      </c>
      <c r="S5" s="210">
        <v>0</v>
      </c>
      <c r="T5" s="205">
        <v>2</v>
      </c>
      <c r="U5" s="205">
        <v>4</v>
      </c>
      <c r="V5" s="205">
        <v>14</v>
      </c>
      <c r="W5" s="211">
        <v>1341</v>
      </c>
      <c r="X5" s="209">
        <v>1430</v>
      </c>
      <c r="Z5" s="202">
        <v>3</v>
      </c>
      <c r="AA5" s="210"/>
      <c r="AB5" s="205"/>
      <c r="AC5" s="205"/>
      <c r="AD5" s="205"/>
      <c r="AE5" s="204"/>
      <c r="AF5" s="209"/>
      <c r="AH5" s="202">
        <v>3</v>
      </c>
      <c r="AI5" s="210">
        <v>2</v>
      </c>
      <c r="AJ5" s="205">
        <v>0</v>
      </c>
      <c r="AK5" s="205">
        <v>18</v>
      </c>
      <c r="AL5" s="205">
        <v>0</v>
      </c>
      <c r="AM5" s="204">
        <v>1393</v>
      </c>
      <c r="AN5" s="209">
        <v>1181</v>
      </c>
      <c r="AP5" s="202">
        <v>3</v>
      </c>
      <c r="AQ5" s="210">
        <v>2</v>
      </c>
      <c r="AR5" s="205">
        <v>0</v>
      </c>
      <c r="AS5" s="205">
        <v>10</v>
      </c>
      <c r="AT5" s="205">
        <v>8</v>
      </c>
      <c r="AU5" s="204">
        <v>1332</v>
      </c>
      <c r="AV5" s="209">
        <v>1223</v>
      </c>
      <c r="AX5" s="202">
        <v>3</v>
      </c>
      <c r="AY5" s="210">
        <v>2</v>
      </c>
      <c r="AZ5" s="205">
        <v>0</v>
      </c>
      <c r="BA5" s="205">
        <v>13</v>
      </c>
      <c r="BB5" s="205">
        <v>5</v>
      </c>
      <c r="BC5" s="204">
        <v>1513</v>
      </c>
      <c r="BD5" s="209">
        <v>1339</v>
      </c>
      <c r="BF5" s="202">
        <v>3</v>
      </c>
      <c r="BG5" s="210">
        <v>2</v>
      </c>
      <c r="BH5" s="205">
        <v>0</v>
      </c>
      <c r="BI5" s="205">
        <v>14</v>
      </c>
      <c r="BJ5" s="205">
        <v>4</v>
      </c>
      <c r="BK5" s="204">
        <v>1392</v>
      </c>
      <c r="BL5" s="209">
        <v>1141</v>
      </c>
      <c r="BN5" s="202">
        <v>3</v>
      </c>
      <c r="BO5" s="210">
        <v>0</v>
      </c>
      <c r="BP5" s="205">
        <v>2</v>
      </c>
      <c r="BQ5" s="205">
        <v>3</v>
      </c>
      <c r="BR5" s="205">
        <v>15</v>
      </c>
      <c r="BS5" s="204">
        <v>1086</v>
      </c>
      <c r="BT5" s="209">
        <v>1161</v>
      </c>
      <c r="BV5" s="202">
        <v>3</v>
      </c>
      <c r="BW5" s="210">
        <v>2</v>
      </c>
      <c r="BX5" s="205">
        <v>0</v>
      </c>
      <c r="BY5" s="205">
        <v>14</v>
      </c>
      <c r="BZ5" s="205">
        <v>4</v>
      </c>
      <c r="CA5" s="204">
        <v>1004</v>
      </c>
      <c r="CB5" s="209">
        <v>905</v>
      </c>
      <c r="CD5" s="202">
        <v>3</v>
      </c>
      <c r="CE5" s="210">
        <v>2</v>
      </c>
      <c r="CF5" s="205">
        <v>0</v>
      </c>
      <c r="CG5" s="205">
        <v>16</v>
      </c>
      <c r="CH5" s="205">
        <v>2</v>
      </c>
      <c r="CI5" s="204">
        <v>1028</v>
      </c>
      <c r="CJ5" s="209">
        <v>729</v>
      </c>
      <c r="CL5" s="202">
        <v>3</v>
      </c>
      <c r="CM5" s="210">
        <v>0</v>
      </c>
      <c r="CN5" s="205">
        <v>2</v>
      </c>
      <c r="CO5" s="205">
        <v>4</v>
      </c>
      <c r="CP5" s="205">
        <v>14</v>
      </c>
      <c r="CQ5" s="204">
        <v>905</v>
      </c>
      <c r="CR5" s="209">
        <v>1004</v>
      </c>
      <c r="CT5" s="202">
        <v>3</v>
      </c>
      <c r="CU5" s="210">
        <v>2</v>
      </c>
      <c r="CV5" s="205">
        <v>0</v>
      </c>
      <c r="CW5" s="205">
        <v>12</v>
      </c>
      <c r="CX5" s="205">
        <v>6</v>
      </c>
      <c r="CY5" s="204">
        <v>1294</v>
      </c>
      <c r="CZ5" s="209">
        <v>1278</v>
      </c>
      <c r="DB5" s="202">
        <v>3</v>
      </c>
      <c r="DC5" s="210">
        <v>0</v>
      </c>
      <c r="DD5" s="205">
        <v>2</v>
      </c>
      <c r="DE5" s="205">
        <v>5</v>
      </c>
      <c r="DF5" s="205">
        <v>13</v>
      </c>
      <c r="DG5" s="204">
        <v>1339</v>
      </c>
      <c r="DH5" s="209">
        <v>1513</v>
      </c>
      <c r="DJ5" s="202">
        <v>3</v>
      </c>
      <c r="DK5" s="210">
        <v>0</v>
      </c>
      <c r="DL5" s="205">
        <v>2</v>
      </c>
      <c r="DM5" s="205">
        <v>8</v>
      </c>
      <c r="DN5" s="205">
        <v>10</v>
      </c>
      <c r="DO5" s="204">
        <v>1223</v>
      </c>
      <c r="DP5" s="209">
        <v>1332</v>
      </c>
      <c r="DR5" s="202">
        <v>3</v>
      </c>
      <c r="DS5" s="210">
        <v>2</v>
      </c>
      <c r="DT5" s="205">
        <v>0</v>
      </c>
      <c r="DU5" s="205">
        <v>14</v>
      </c>
      <c r="DV5" s="205">
        <v>4</v>
      </c>
      <c r="DW5" s="204">
        <v>1430</v>
      </c>
      <c r="DX5" s="209">
        <v>1341</v>
      </c>
      <c r="DZ5" s="202">
        <v>3</v>
      </c>
      <c r="EA5" s="210">
        <v>0</v>
      </c>
      <c r="EB5" s="205">
        <v>2</v>
      </c>
      <c r="EC5" s="205">
        <v>0</v>
      </c>
      <c r="ED5" s="205">
        <v>18</v>
      </c>
      <c r="EE5" s="204">
        <v>1181</v>
      </c>
      <c r="EF5" s="209">
        <v>1393</v>
      </c>
      <c r="EH5" s="202">
        <v>3</v>
      </c>
      <c r="EI5" s="210"/>
      <c r="EJ5" s="205"/>
      <c r="EK5" s="205"/>
      <c r="EL5" s="205"/>
      <c r="EM5" s="204"/>
      <c r="EN5" s="209"/>
      <c r="EP5" s="202">
        <v>3</v>
      </c>
      <c r="EQ5" s="210">
        <v>0</v>
      </c>
      <c r="ER5" s="205">
        <v>2</v>
      </c>
      <c r="ES5" s="205">
        <v>4</v>
      </c>
      <c r="ET5" s="205">
        <v>14</v>
      </c>
      <c r="EU5" s="204">
        <v>1141</v>
      </c>
      <c r="EV5" s="209">
        <v>1392</v>
      </c>
      <c r="EX5" s="202">
        <v>3</v>
      </c>
      <c r="EY5" s="210"/>
      <c r="EZ5" s="205"/>
      <c r="FA5" s="205"/>
      <c r="FB5" s="205"/>
      <c r="FC5" s="204"/>
      <c r="FD5" s="209"/>
      <c r="FF5" s="202">
        <v>3</v>
      </c>
      <c r="FG5" s="210">
        <v>0</v>
      </c>
      <c r="FH5" s="205">
        <v>2</v>
      </c>
      <c r="FI5" s="205">
        <v>4</v>
      </c>
      <c r="FJ5" s="205">
        <v>14</v>
      </c>
      <c r="FK5" s="204">
        <v>1118</v>
      </c>
      <c r="FL5" s="209">
        <v>1150</v>
      </c>
      <c r="FN5" s="202">
        <v>3</v>
      </c>
      <c r="FO5" s="210">
        <v>2</v>
      </c>
      <c r="FP5" s="205">
        <v>0</v>
      </c>
      <c r="FQ5" s="205">
        <v>15</v>
      </c>
      <c r="FR5" s="205">
        <v>3</v>
      </c>
      <c r="FS5" s="204">
        <v>1161</v>
      </c>
      <c r="FT5" s="209">
        <v>1086</v>
      </c>
      <c r="FV5" s="202">
        <v>3</v>
      </c>
      <c r="FW5" s="210">
        <v>0</v>
      </c>
      <c r="FX5" s="205">
        <v>2</v>
      </c>
      <c r="FY5" s="205">
        <v>6</v>
      </c>
      <c r="FZ5" s="205">
        <v>12</v>
      </c>
      <c r="GA5" s="204">
        <v>1278</v>
      </c>
      <c r="GB5" s="209">
        <v>1294</v>
      </c>
      <c r="GD5" s="202">
        <v>3</v>
      </c>
      <c r="GE5" s="210"/>
      <c r="GF5" s="205"/>
      <c r="GG5" s="205"/>
      <c r="GH5" s="205"/>
      <c r="GI5" s="204"/>
      <c r="GJ5" s="209"/>
      <c r="GL5" s="202">
        <v>3</v>
      </c>
      <c r="GM5" s="210"/>
      <c r="GN5" s="205"/>
      <c r="GO5" s="205"/>
      <c r="GP5" s="205"/>
      <c r="GQ5" s="204"/>
      <c r="GR5" s="209"/>
    </row>
    <row r="6" spans="1:200" x14ac:dyDescent="0.25">
      <c r="B6" s="202">
        <v>4</v>
      </c>
      <c r="C6" s="210">
        <v>0</v>
      </c>
      <c r="D6" s="205">
        <v>2</v>
      </c>
      <c r="E6" s="205">
        <v>0</v>
      </c>
      <c r="F6" s="205">
        <v>18</v>
      </c>
      <c r="G6" s="204">
        <v>772</v>
      </c>
      <c r="H6" s="209">
        <v>1366</v>
      </c>
      <c r="J6" s="202">
        <v>4</v>
      </c>
      <c r="K6" s="210">
        <v>2</v>
      </c>
      <c r="L6" s="205">
        <v>0</v>
      </c>
      <c r="M6" s="205">
        <v>12</v>
      </c>
      <c r="N6" s="205">
        <v>6</v>
      </c>
      <c r="O6" s="204">
        <v>1075</v>
      </c>
      <c r="P6" s="209">
        <v>955</v>
      </c>
      <c r="R6" s="202">
        <v>4</v>
      </c>
      <c r="S6" s="210">
        <v>2</v>
      </c>
      <c r="T6" s="205">
        <v>0</v>
      </c>
      <c r="U6" s="205">
        <v>12</v>
      </c>
      <c r="V6" s="205">
        <v>6</v>
      </c>
      <c r="W6" s="211">
        <v>1417</v>
      </c>
      <c r="X6" s="209">
        <v>1351</v>
      </c>
      <c r="Z6" s="202">
        <v>4</v>
      </c>
      <c r="AA6" s="210">
        <v>0</v>
      </c>
      <c r="AB6" s="205">
        <v>2</v>
      </c>
      <c r="AC6" s="205">
        <v>6</v>
      </c>
      <c r="AD6" s="205">
        <v>12</v>
      </c>
      <c r="AE6" s="204">
        <v>955</v>
      </c>
      <c r="AF6" s="209">
        <v>1075</v>
      </c>
      <c r="AH6" s="202">
        <v>4</v>
      </c>
      <c r="AI6" s="210"/>
      <c r="AJ6" s="205"/>
      <c r="AK6" s="205"/>
      <c r="AL6" s="205"/>
      <c r="AM6" s="204"/>
      <c r="AN6" s="209"/>
      <c r="AP6" s="202">
        <v>4</v>
      </c>
      <c r="AQ6" s="210">
        <v>2</v>
      </c>
      <c r="AR6" s="205">
        <v>0</v>
      </c>
      <c r="AS6" s="205">
        <v>16</v>
      </c>
      <c r="AT6" s="205">
        <v>2</v>
      </c>
      <c r="AU6" s="204">
        <v>1255</v>
      </c>
      <c r="AV6" s="209">
        <v>1048</v>
      </c>
      <c r="AX6" s="202">
        <v>4</v>
      </c>
      <c r="AY6" s="210">
        <v>2</v>
      </c>
      <c r="AZ6" s="205">
        <v>0</v>
      </c>
      <c r="BA6" s="205">
        <v>17</v>
      </c>
      <c r="BB6" s="205">
        <v>1</v>
      </c>
      <c r="BC6" s="204">
        <v>1371</v>
      </c>
      <c r="BD6" s="209">
        <v>896</v>
      </c>
      <c r="BF6" s="202">
        <v>4</v>
      </c>
      <c r="BG6" s="210"/>
      <c r="BH6" s="205"/>
      <c r="BI6" s="205"/>
      <c r="BJ6" s="205"/>
      <c r="BK6" s="204"/>
      <c r="BL6" s="209"/>
      <c r="BN6" s="202">
        <v>4</v>
      </c>
      <c r="BO6" s="210"/>
      <c r="BP6" s="205"/>
      <c r="BQ6" s="205"/>
      <c r="BR6" s="205"/>
      <c r="BS6" s="204"/>
      <c r="BT6" s="209"/>
      <c r="BV6" s="202">
        <v>4</v>
      </c>
      <c r="BW6" s="210">
        <v>0</v>
      </c>
      <c r="BX6" s="205">
        <v>2</v>
      </c>
      <c r="BY6" s="205">
        <v>8</v>
      </c>
      <c r="BZ6" s="205">
        <v>10</v>
      </c>
      <c r="CA6" s="204">
        <v>1098</v>
      </c>
      <c r="CB6" s="209">
        <v>1114</v>
      </c>
      <c r="CD6" s="202">
        <v>4</v>
      </c>
      <c r="CE6" s="210">
        <v>0</v>
      </c>
      <c r="CF6" s="205">
        <v>2</v>
      </c>
      <c r="CG6" s="205">
        <v>2</v>
      </c>
      <c r="CH6" s="205">
        <v>16</v>
      </c>
      <c r="CI6" s="204">
        <v>1023</v>
      </c>
      <c r="CJ6" s="209">
        <v>1207</v>
      </c>
      <c r="CL6" s="202">
        <v>4</v>
      </c>
      <c r="CM6" s="210">
        <v>0</v>
      </c>
      <c r="CN6" s="205">
        <v>2</v>
      </c>
      <c r="CO6" s="205">
        <v>2</v>
      </c>
      <c r="CP6" s="205">
        <v>16</v>
      </c>
      <c r="CQ6" s="204">
        <v>1169</v>
      </c>
      <c r="CR6" s="209">
        <v>1315</v>
      </c>
      <c r="CT6" s="202">
        <v>4</v>
      </c>
      <c r="CU6" s="210">
        <v>2</v>
      </c>
      <c r="CV6" s="205">
        <v>0</v>
      </c>
      <c r="CW6" s="205">
        <v>16</v>
      </c>
      <c r="CX6" s="205">
        <v>2</v>
      </c>
      <c r="CY6" s="204">
        <v>1315</v>
      </c>
      <c r="CZ6" s="209">
        <v>1169</v>
      </c>
      <c r="DB6" s="202">
        <v>4</v>
      </c>
      <c r="DC6" s="210">
        <v>0</v>
      </c>
      <c r="DD6" s="205">
        <v>2</v>
      </c>
      <c r="DE6" s="205">
        <v>6</v>
      </c>
      <c r="DF6" s="205">
        <v>12</v>
      </c>
      <c r="DG6" s="204">
        <v>1351</v>
      </c>
      <c r="DH6" s="209">
        <v>1417</v>
      </c>
      <c r="DJ6" s="202">
        <v>4</v>
      </c>
      <c r="DK6" s="210">
        <v>0</v>
      </c>
      <c r="DL6" s="205">
        <v>2</v>
      </c>
      <c r="DM6" s="205">
        <v>1</v>
      </c>
      <c r="DN6" s="205">
        <v>17</v>
      </c>
      <c r="DO6" s="204">
        <v>896</v>
      </c>
      <c r="DP6" s="209">
        <v>1371</v>
      </c>
      <c r="DR6" s="202">
        <v>4</v>
      </c>
      <c r="DS6" s="210">
        <v>2</v>
      </c>
      <c r="DT6" s="205">
        <v>0</v>
      </c>
      <c r="DU6" s="205">
        <v>14</v>
      </c>
      <c r="DV6" s="205">
        <v>4</v>
      </c>
      <c r="DW6" s="204">
        <v>1384</v>
      </c>
      <c r="DX6" s="209">
        <v>1230</v>
      </c>
      <c r="DZ6" s="202">
        <v>4</v>
      </c>
      <c r="EA6" s="210"/>
      <c r="EB6" s="205"/>
      <c r="EC6" s="205"/>
      <c r="ED6" s="205"/>
      <c r="EE6" s="204"/>
      <c r="EF6" s="209"/>
      <c r="EH6" s="202">
        <v>4</v>
      </c>
      <c r="EI6" s="210">
        <v>0</v>
      </c>
      <c r="EJ6" s="205">
        <v>2</v>
      </c>
      <c r="EK6" s="205">
        <v>2</v>
      </c>
      <c r="EL6" s="205">
        <v>16</v>
      </c>
      <c r="EM6" s="204">
        <v>1048</v>
      </c>
      <c r="EN6" s="209">
        <v>1255</v>
      </c>
      <c r="EP6" s="202">
        <v>4</v>
      </c>
      <c r="EQ6" s="210">
        <v>2</v>
      </c>
      <c r="ER6" s="205">
        <v>0</v>
      </c>
      <c r="ES6" s="205">
        <v>10</v>
      </c>
      <c r="ET6" s="205">
        <v>8</v>
      </c>
      <c r="EU6" s="204">
        <v>1114</v>
      </c>
      <c r="EV6" s="209">
        <v>1098</v>
      </c>
      <c r="EX6" s="202">
        <v>4</v>
      </c>
      <c r="EY6" s="210">
        <v>0</v>
      </c>
      <c r="EZ6" s="205">
        <v>2</v>
      </c>
      <c r="FA6" s="205">
        <v>8</v>
      </c>
      <c r="FB6" s="205">
        <v>10</v>
      </c>
      <c r="FC6" s="204">
        <v>1235</v>
      </c>
      <c r="FD6" s="209">
        <v>1206</v>
      </c>
      <c r="FF6" s="202">
        <v>4</v>
      </c>
      <c r="FG6" s="210"/>
      <c r="FH6" s="205"/>
      <c r="FI6" s="205"/>
      <c r="FJ6" s="205"/>
      <c r="FK6" s="204"/>
      <c r="FL6" s="209"/>
      <c r="FN6" s="202">
        <v>4</v>
      </c>
      <c r="FO6" s="210">
        <v>0</v>
      </c>
      <c r="FP6" s="205">
        <v>2</v>
      </c>
      <c r="FQ6" s="205">
        <v>4</v>
      </c>
      <c r="FR6" s="205">
        <v>14</v>
      </c>
      <c r="FS6" s="204">
        <v>1230</v>
      </c>
      <c r="FT6" s="209">
        <v>1384</v>
      </c>
      <c r="FV6" s="202">
        <v>4</v>
      </c>
      <c r="FW6" s="210">
        <v>2</v>
      </c>
      <c r="FX6" s="205">
        <v>0</v>
      </c>
      <c r="FY6" s="205">
        <v>18</v>
      </c>
      <c r="FZ6" s="205">
        <v>0</v>
      </c>
      <c r="GA6" s="204">
        <v>1366</v>
      </c>
      <c r="GB6" s="209">
        <v>772</v>
      </c>
      <c r="GC6" s="184" t="s">
        <v>109</v>
      </c>
      <c r="GD6" s="202">
        <v>4</v>
      </c>
      <c r="GE6" s="210">
        <v>2</v>
      </c>
      <c r="GF6" s="205">
        <v>0</v>
      </c>
      <c r="GG6" s="205">
        <v>10</v>
      </c>
      <c r="GH6" s="205">
        <v>8</v>
      </c>
      <c r="GI6" s="204">
        <v>1206</v>
      </c>
      <c r="GJ6" s="209">
        <v>1235</v>
      </c>
      <c r="GL6" s="202">
        <v>4</v>
      </c>
      <c r="GM6" s="210">
        <v>2</v>
      </c>
      <c r="GN6" s="205">
        <v>0</v>
      </c>
      <c r="GO6" s="205">
        <v>16</v>
      </c>
      <c r="GP6" s="205">
        <v>2</v>
      </c>
      <c r="GQ6" s="204">
        <v>1207</v>
      </c>
      <c r="GR6" s="209">
        <v>1023</v>
      </c>
    </row>
    <row r="7" spans="1:200" x14ac:dyDescent="0.25">
      <c r="B7" s="202">
        <v>5</v>
      </c>
      <c r="C7" s="210"/>
      <c r="D7" s="205"/>
      <c r="E7" s="205"/>
      <c r="F7" s="205"/>
      <c r="G7" s="204"/>
      <c r="H7" s="209"/>
      <c r="J7" s="202">
        <v>5</v>
      </c>
      <c r="K7" s="210">
        <v>0</v>
      </c>
      <c r="L7" s="205">
        <v>2</v>
      </c>
      <c r="M7" s="205">
        <v>2</v>
      </c>
      <c r="N7" s="205">
        <v>16</v>
      </c>
      <c r="O7" s="204">
        <v>1107</v>
      </c>
      <c r="P7" s="209">
        <v>1375</v>
      </c>
      <c r="R7" s="202">
        <v>5</v>
      </c>
      <c r="S7" s="210"/>
      <c r="T7" s="205"/>
      <c r="U7" s="205"/>
      <c r="V7" s="205"/>
      <c r="W7" s="211"/>
      <c r="X7" s="209"/>
      <c r="Z7" s="202">
        <v>5</v>
      </c>
      <c r="AA7" s="210"/>
      <c r="AB7" s="205"/>
      <c r="AC7" s="205"/>
      <c r="AD7" s="205"/>
      <c r="AE7" s="204"/>
      <c r="AF7" s="209"/>
      <c r="AH7" s="202">
        <v>5</v>
      </c>
      <c r="AI7" s="210">
        <v>2</v>
      </c>
      <c r="AJ7" s="205">
        <v>0</v>
      </c>
      <c r="AK7" s="205">
        <v>16</v>
      </c>
      <c r="AL7" s="205">
        <v>2</v>
      </c>
      <c r="AM7" s="204">
        <v>1375</v>
      </c>
      <c r="AN7" s="209">
        <v>1107</v>
      </c>
      <c r="AP7" s="202">
        <v>5</v>
      </c>
      <c r="AQ7" s="210"/>
      <c r="AR7" s="205"/>
      <c r="AS7" s="205"/>
      <c r="AT7" s="205"/>
      <c r="AU7" s="204"/>
      <c r="AV7" s="209"/>
      <c r="AX7" s="202">
        <v>5</v>
      </c>
      <c r="AY7" s="210"/>
      <c r="AZ7" s="205"/>
      <c r="BA7" s="205"/>
      <c r="BB7" s="205"/>
      <c r="BC7" s="204"/>
      <c r="BD7" s="209"/>
      <c r="BF7" s="202">
        <v>5</v>
      </c>
      <c r="BG7" s="210"/>
      <c r="BH7" s="205"/>
      <c r="BI7" s="205"/>
      <c r="BJ7" s="205"/>
      <c r="BK7" s="204"/>
      <c r="BL7" s="209"/>
      <c r="BN7" s="202">
        <v>5</v>
      </c>
      <c r="BO7" s="210"/>
      <c r="BP7" s="205"/>
      <c r="BQ7" s="205"/>
      <c r="BR7" s="205"/>
      <c r="BS7" s="204"/>
      <c r="BT7" s="209"/>
      <c r="BV7" s="202">
        <v>5</v>
      </c>
      <c r="BW7" s="210"/>
      <c r="BX7" s="205"/>
      <c r="BY7" s="205"/>
      <c r="BZ7" s="205"/>
      <c r="CA7" s="204"/>
      <c r="CB7" s="209"/>
      <c r="CD7" s="202">
        <v>5</v>
      </c>
      <c r="CE7" s="210"/>
      <c r="CF7" s="205"/>
      <c r="CG7" s="205"/>
      <c r="CH7" s="205"/>
      <c r="CI7" s="204"/>
      <c r="CJ7" s="209"/>
      <c r="CL7" s="202">
        <v>5</v>
      </c>
      <c r="CM7" s="210"/>
      <c r="CN7" s="205"/>
      <c r="CO7" s="205"/>
      <c r="CP7" s="205"/>
      <c r="CQ7" s="204"/>
      <c r="CR7" s="209"/>
      <c r="CT7" s="202">
        <v>5</v>
      </c>
      <c r="CU7" s="210"/>
      <c r="CV7" s="205"/>
      <c r="CW7" s="205"/>
      <c r="CX7" s="205"/>
      <c r="CY7" s="204"/>
      <c r="CZ7" s="209"/>
      <c r="DB7" s="202">
        <v>5</v>
      </c>
      <c r="DC7" s="210"/>
      <c r="DD7" s="205"/>
      <c r="DE7" s="205"/>
      <c r="DF7" s="205"/>
      <c r="DG7" s="204"/>
      <c r="DH7" s="209"/>
      <c r="DJ7" s="202">
        <v>5</v>
      </c>
      <c r="DK7" s="210"/>
      <c r="DL7" s="205"/>
      <c r="DM7" s="205"/>
      <c r="DN7" s="205"/>
      <c r="DO7" s="204"/>
      <c r="DP7" s="209"/>
      <c r="DR7" s="202">
        <v>5</v>
      </c>
      <c r="DS7" s="210"/>
      <c r="DT7" s="205"/>
      <c r="DU7" s="205"/>
      <c r="DV7" s="205"/>
      <c r="DW7" s="204"/>
      <c r="DX7" s="209"/>
      <c r="DZ7" s="202">
        <v>5</v>
      </c>
      <c r="EA7" s="210"/>
      <c r="EB7" s="205"/>
      <c r="EC7" s="205"/>
      <c r="ED7" s="205"/>
      <c r="EE7" s="204"/>
      <c r="EF7" s="209"/>
      <c r="EH7" s="202">
        <v>5</v>
      </c>
      <c r="EI7" s="210"/>
      <c r="EJ7" s="205"/>
      <c r="EK7" s="205"/>
      <c r="EL7" s="205"/>
      <c r="EM7" s="204"/>
      <c r="EN7" s="209"/>
      <c r="EP7" s="202">
        <v>5</v>
      </c>
      <c r="EQ7" s="210"/>
      <c r="ER7" s="205"/>
      <c r="ES7" s="205"/>
      <c r="ET7" s="205"/>
      <c r="EU7" s="204"/>
      <c r="EV7" s="209"/>
      <c r="EX7" s="202">
        <v>5</v>
      </c>
      <c r="EY7" s="210"/>
      <c r="EZ7" s="205"/>
      <c r="FA7" s="205"/>
      <c r="FB7" s="205"/>
      <c r="FC7" s="204"/>
      <c r="FD7" s="209"/>
      <c r="FF7" s="202">
        <v>5</v>
      </c>
      <c r="FG7" s="210"/>
      <c r="FH7" s="205"/>
      <c r="FI7" s="205"/>
      <c r="FJ7" s="205"/>
      <c r="FK7" s="204"/>
      <c r="FL7" s="209"/>
      <c r="FN7" s="202">
        <v>5</v>
      </c>
      <c r="FO7" s="210"/>
      <c r="FP7" s="205"/>
      <c r="FQ7" s="205"/>
      <c r="FR7" s="205"/>
      <c r="FS7" s="204"/>
      <c r="FT7" s="209"/>
      <c r="FV7" s="202">
        <v>5</v>
      </c>
      <c r="FW7" s="210"/>
      <c r="FX7" s="205"/>
      <c r="FY7" s="205"/>
      <c r="FZ7" s="205"/>
      <c r="GA7" s="204"/>
      <c r="GB7" s="209"/>
      <c r="GD7" s="202">
        <v>5</v>
      </c>
      <c r="GE7" s="210"/>
      <c r="GF7" s="205"/>
      <c r="GG7" s="205"/>
      <c r="GH7" s="205"/>
      <c r="GI7" s="204"/>
      <c r="GJ7" s="209"/>
      <c r="GL7" s="202">
        <v>5</v>
      </c>
      <c r="GM7" s="210"/>
      <c r="GN7" s="205"/>
      <c r="GO7" s="205"/>
      <c r="GP7" s="205"/>
      <c r="GQ7" s="204"/>
      <c r="GR7" s="209"/>
    </row>
    <row r="8" spans="1:200" x14ac:dyDescent="0.25">
      <c r="B8" s="202">
        <v>6</v>
      </c>
      <c r="C8" s="210"/>
      <c r="D8" s="205"/>
      <c r="E8" s="205"/>
      <c r="F8" s="205"/>
      <c r="G8" s="204"/>
      <c r="H8" s="209"/>
      <c r="J8" s="202">
        <v>6</v>
      </c>
      <c r="K8" s="210">
        <v>0</v>
      </c>
      <c r="L8" s="205">
        <v>2</v>
      </c>
      <c r="M8" s="205">
        <v>4</v>
      </c>
      <c r="N8" s="205">
        <v>14</v>
      </c>
      <c r="O8" s="204">
        <v>1063</v>
      </c>
      <c r="P8" s="209">
        <v>1363</v>
      </c>
      <c r="R8" s="202">
        <v>6</v>
      </c>
      <c r="S8" s="210"/>
      <c r="T8" s="205"/>
      <c r="U8" s="205"/>
      <c r="V8" s="205"/>
      <c r="W8" s="211"/>
      <c r="X8" s="209"/>
      <c r="Z8" s="202">
        <v>6</v>
      </c>
      <c r="AA8" s="210"/>
      <c r="AB8" s="205"/>
      <c r="AC8" s="205"/>
      <c r="AD8" s="205"/>
      <c r="AE8" s="204"/>
      <c r="AF8" s="209"/>
      <c r="AH8" s="202">
        <v>6</v>
      </c>
      <c r="AI8" s="210"/>
      <c r="AJ8" s="205"/>
      <c r="AK8" s="205"/>
      <c r="AL8" s="205"/>
      <c r="AM8" s="204"/>
      <c r="AN8" s="209"/>
      <c r="AP8" s="202">
        <v>6</v>
      </c>
      <c r="AQ8" s="210">
        <v>2</v>
      </c>
      <c r="AR8" s="205">
        <v>0</v>
      </c>
      <c r="AS8" s="205">
        <v>14</v>
      </c>
      <c r="AT8" s="205">
        <v>4</v>
      </c>
      <c r="AU8" s="204">
        <v>1363</v>
      </c>
      <c r="AV8" s="209">
        <v>1063</v>
      </c>
      <c r="AX8" s="202">
        <v>6</v>
      </c>
      <c r="AY8" s="210"/>
      <c r="AZ8" s="205"/>
      <c r="BA8" s="205"/>
      <c r="BB8" s="205"/>
      <c r="BC8" s="204"/>
      <c r="BD8" s="209"/>
      <c r="BF8" s="202">
        <v>6</v>
      </c>
      <c r="BG8" s="210"/>
      <c r="BH8" s="205"/>
      <c r="BI8" s="205"/>
      <c r="BJ8" s="205"/>
      <c r="BK8" s="204"/>
      <c r="BL8" s="209"/>
      <c r="BN8" s="202">
        <v>6</v>
      </c>
      <c r="BO8" s="210"/>
      <c r="BP8" s="205"/>
      <c r="BQ8" s="205"/>
      <c r="BR8" s="205"/>
      <c r="BS8" s="204"/>
      <c r="BT8" s="209"/>
      <c r="BV8" s="202">
        <v>6</v>
      </c>
      <c r="BW8" s="210"/>
      <c r="BX8" s="205"/>
      <c r="BY8" s="205"/>
      <c r="BZ8" s="205"/>
      <c r="CA8" s="204"/>
      <c r="CB8" s="209"/>
      <c r="CD8" s="202">
        <v>6</v>
      </c>
      <c r="CE8" s="210"/>
      <c r="CF8" s="205"/>
      <c r="CG8" s="205"/>
      <c r="CH8" s="205"/>
      <c r="CI8" s="204"/>
      <c r="CJ8" s="209"/>
      <c r="CL8" s="202">
        <v>6</v>
      </c>
      <c r="CM8" s="210"/>
      <c r="CN8" s="205"/>
      <c r="CO8" s="205"/>
      <c r="CP8" s="205"/>
      <c r="CQ8" s="204"/>
      <c r="CR8" s="209"/>
      <c r="CT8" s="202">
        <v>6</v>
      </c>
      <c r="CU8" s="210"/>
      <c r="CV8" s="205"/>
      <c r="CW8" s="205"/>
      <c r="CX8" s="205"/>
      <c r="CY8" s="204"/>
      <c r="CZ8" s="209"/>
      <c r="DB8" s="202">
        <v>6</v>
      </c>
      <c r="DC8" s="210"/>
      <c r="DD8" s="205"/>
      <c r="DE8" s="205"/>
      <c r="DF8" s="205"/>
      <c r="DG8" s="204"/>
      <c r="DH8" s="209"/>
      <c r="DJ8" s="202">
        <v>6</v>
      </c>
      <c r="DK8" s="210"/>
      <c r="DL8" s="205"/>
      <c r="DM8" s="205"/>
      <c r="DN8" s="205"/>
      <c r="DO8" s="204"/>
      <c r="DP8" s="209"/>
      <c r="DR8" s="202">
        <v>6</v>
      </c>
      <c r="DS8" s="210"/>
      <c r="DT8" s="205"/>
      <c r="DU8" s="205"/>
      <c r="DV8" s="205"/>
      <c r="DW8" s="204"/>
      <c r="DX8" s="209"/>
      <c r="DZ8" s="202">
        <v>6</v>
      </c>
      <c r="EA8" s="210"/>
      <c r="EB8" s="205"/>
      <c r="EC8" s="205"/>
      <c r="ED8" s="205"/>
      <c r="EE8" s="204"/>
      <c r="EF8" s="209"/>
      <c r="EH8" s="202">
        <v>6</v>
      </c>
      <c r="EI8" s="210"/>
      <c r="EJ8" s="205"/>
      <c r="EK8" s="205"/>
      <c r="EL8" s="205"/>
      <c r="EM8" s="204"/>
      <c r="EN8" s="209"/>
      <c r="EP8" s="202">
        <v>6</v>
      </c>
      <c r="EQ8" s="210"/>
      <c r="ER8" s="205"/>
      <c r="ES8" s="205"/>
      <c r="ET8" s="205"/>
      <c r="EU8" s="204"/>
      <c r="EV8" s="209"/>
      <c r="EX8" s="202">
        <v>6</v>
      </c>
      <c r="EY8" s="210"/>
      <c r="EZ8" s="205"/>
      <c r="FA8" s="205"/>
      <c r="FB8" s="205"/>
      <c r="FC8" s="204"/>
      <c r="FD8" s="209"/>
      <c r="FF8" s="202">
        <v>6</v>
      </c>
      <c r="FG8" s="210"/>
      <c r="FH8" s="205"/>
      <c r="FI8" s="205"/>
      <c r="FJ8" s="205"/>
      <c r="FK8" s="204"/>
      <c r="FL8" s="209"/>
      <c r="FN8" s="202">
        <v>6</v>
      </c>
      <c r="FO8" s="210"/>
      <c r="FP8" s="205"/>
      <c r="FQ8" s="205"/>
      <c r="FR8" s="205"/>
      <c r="FS8" s="204"/>
      <c r="FT8" s="209"/>
      <c r="FV8" s="202">
        <v>6</v>
      </c>
      <c r="FW8" s="210"/>
      <c r="FX8" s="205"/>
      <c r="FY8" s="205"/>
      <c r="FZ8" s="205"/>
      <c r="GA8" s="204"/>
      <c r="GB8" s="209"/>
      <c r="GD8" s="202">
        <v>6</v>
      </c>
      <c r="GE8" s="210"/>
      <c r="GF8" s="205"/>
      <c r="GG8" s="205"/>
      <c r="GH8" s="205"/>
      <c r="GI8" s="204"/>
      <c r="GJ8" s="209"/>
      <c r="GL8" s="202">
        <v>6</v>
      </c>
      <c r="GM8" s="210"/>
      <c r="GN8" s="205"/>
      <c r="GO8" s="205"/>
      <c r="GP8" s="205"/>
      <c r="GQ8" s="204"/>
      <c r="GR8" s="209"/>
    </row>
    <row r="9" spans="1:200" x14ac:dyDescent="0.25">
      <c r="B9" s="202">
        <v>7</v>
      </c>
      <c r="C9" s="210"/>
      <c r="D9" s="205"/>
      <c r="E9" s="205"/>
      <c r="F9" s="205"/>
      <c r="G9" s="204"/>
      <c r="H9" s="209"/>
      <c r="J9" s="202">
        <v>7</v>
      </c>
      <c r="K9" s="210"/>
      <c r="L9" s="205"/>
      <c r="M9" s="205"/>
      <c r="N9" s="205"/>
      <c r="O9" s="204"/>
      <c r="P9" s="209"/>
      <c r="R9" s="202">
        <v>7</v>
      </c>
      <c r="S9" s="210"/>
      <c r="T9" s="205"/>
      <c r="U9" s="205"/>
      <c r="V9" s="205"/>
      <c r="W9" s="211"/>
      <c r="X9" s="209"/>
      <c r="Z9" s="202">
        <v>7</v>
      </c>
      <c r="AA9" s="210"/>
      <c r="AB9" s="205"/>
      <c r="AC9" s="205"/>
      <c r="AD9" s="205"/>
      <c r="AE9" s="204"/>
      <c r="AF9" s="209"/>
      <c r="AH9" s="202">
        <v>7</v>
      </c>
      <c r="AI9" s="210"/>
      <c r="AJ9" s="205"/>
      <c r="AK9" s="205"/>
      <c r="AL9" s="205"/>
      <c r="AM9" s="204"/>
      <c r="AN9" s="209"/>
      <c r="AP9" s="202">
        <v>7</v>
      </c>
      <c r="AQ9" s="210"/>
      <c r="AR9" s="205"/>
      <c r="AS9" s="205"/>
      <c r="AT9" s="205"/>
      <c r="AU9" s="204"/>
      <c r="AV9" s="209"/>
      <c r="AX9" s="202">
        <v>7</v>
      </c>
      <c r="AY9" s="210"/>
      <c r="AZ9" s="205"/>
      <c r="BA9" s="205"/>
      <c r="BB9" s="205"/>
      <c r="BC9" s="204"/>
      <c r="BD9" s="209"/>
      <c r="BF9" s="202">
        <v>7</v>
      </c>
      <c r="BG9" s="210"/>
      <c r="BH9" s="205"/>
      <c r="BI9" s="205"/>
      <c r="BJ9" s="205"/>
      <c r="BK9" s="204"/>
      <c r="BL9" s="209"/>
      <c r="BN9" s="202">
        <v>7</v>
      </c>
      <c r="BO9" s="210"/>
      <c r="BP9" s="205"/>
      <c r="BQ9" s="205"/>
      <c r="BR9" s="205"/>
      <c r="BS9" s="204"/>
      <c r="BT9" s="209"/>
      <c r="BV9" s="202">
        <v>7</v>
      </c>
      <c r="BW9" s="210"/>
      <c r="BX9" s="205"/>
      <c r="BY9" s="205"/>
      <c r="BZ9" s="205"/>
      <c r="CA9" s="204"/>
      <c r="CB9" s="209"/>
      <c r="CD9" s="202">
        <v>7</v>
      </c>
      <c r="CE9" s="210"/>
      <c r="CF9" s="205"/>
      <c r="CG9" s="205"/>
      <c r="CH9" s="205"/>
      <c r="CI9" s="204"/>
      <c r="CJ9" s="209"/>
      <c r="CL9" s="202">
        <v>7</v>
      </c>
      <c r="CM9" s="210"/>
      <c r="CN9" s="205"/>
      <c r="CO9" s="205"/>
      <c r="CP9" s="205"/>
      <c r="CQ9" s="204"/>
      <c r="CR9" s="209"/>
      <c r="CT9" s="202">
        <v>7</v>
      </c>
      <c r="CU9" s="210"/>
      <c r="CV9" s="205"/>
      <c r="CW9" s="205"/>
      <c r="CX9" s="205"/>
      <c r="CY9" s="204"/>
      <c r="CZ9" s="209"/>
      <c r="DB9" s="202">
        <v>7</v>
      </c>
      <c r="DC9" s="210"/>
      <c r="DD9" s="205"/>
      <c r="DE9" s="205"/>
      <c r="DF9" s="205"/>
      <c r="DG9" s="204"/>
      <c r="DH9" s="209"/>
      <c r="DJ9" s="202">
        <v>7</v>
      </c>
      <c r="DK9" s="210"/>
      <c r="DL9" s="205"/>
      <c r="DM9" s="205"/>
      <c r="DN9" s="205"/>
      <c r="DO9" s="204"/>
      <c r="DP9" s="209"/>
      <c r="DR9" s="202">
        <v>7</v>
      </c>
      <c r="DS9" s="210"/>
      <c r="DT9" s="205"/>
      <c r="DU9" s="205"/>
      <c r="DV9" s="205"/>
      <c r="DW9" s="204"/>
      <c r="DX9" s="209"/>
      <c r="DZ9" s="202">
        <v>7</v>
      </c>
      <c r="EA9" s="210"/>
      <c r="EB9" s="205"/>
      <c r="EC9" s="205"/>
      <c r="ED9" s="205"/>
      <c r="EE9" s="204"/>
      <c r="EF9" s="209"/>
      <c r="EH9" s="202">
        <v>7</v>
      </c>
      <c r="EI9" s="210"/>
      <c r="EJ9" s="205"/>
      <c r="EK9" s="205"/>
      <c r="EL9" s="205"/>
      <c r="EM9" s="204"/>
      <c r="EN9" s="209"/>
      <c r="EP9" s="202">
        <v>7</v>
      </c>
      <c r="EQ9" s="210"/>
      <c r="ER9" s="205"/>
      <c r="ES9" s="205"/>
      <c r="ET9" s="205"/>
      <c r="EU9" s="204"/>
      <c r="EV9" s="209"/>
      <c r="EX9" s="202">
        <v>7</v>
      </c>
      <c r="EY9" s="210"/>
      <c r="EZ9" s="205"/>
      <c r="FA9" s="205"/>
      <c r="FB9" s="205"/>
      <c r="FC9" s="204"/>
      <c r="FD9" s="209"/>
      <c r="FF9" s="202">
        <v>7</v>
      </c>
      <c r="FG9" s="210"/>
      <c r="FH9" s="205"/>
      <c r="FI9" s="205"/>
      <c r="FJ9" s="205"/>
      <c r="FK9" s="204"/>
      <c r="FL9" s="209"/>
      <c r="FN9" s="202">
        <v>7</v>
      </c>
      <c r="FO9" s="210"/>
      <c r="FP9" s="205"/>
      <c r="FQ9" s="205"/>
      <c r="FR9" s="205"/>
      <c r="FS9" s="204"/>
      <c r="FT9" s="209"/>
      <c r="FV9" s="202">
        <v>7</v>
      </c>
      <c r="FW9" s="210"/>
      <c r="FX9" s="205"/>
      <c r="FY9" s="205"/>
      <c r="FZ9" s="205"/>
      <c r="GA9" s="204"/>
      <c r="GB9" s="209"/>
      <c r="GD9" s="202">
        <v>7</v>
      </c>
      <c r="GE9" s="210"/>
      <c r="GF9" s="205"/>
      <c r="GG9" s="205"/>
      <c r="GH9" s="205"/>
      <c r="GI9" s="204"/>
      <c r="GJ9" s="209"/>
      <c r="GL9" s="202">
        <v>7</v>
      </c>
      <c r="GM9" s="210"/>
      <c r="GN9" s="205"/>
      <c r="GO9" s="205"/>
      <c r="GP9" s="205"/>
      <c r="GQ9" s="204"/>
      <c r="GR9" s="209"/>
    </row>
    <row r="10" spans="1:200" x14ac:dyDescent="0.25">
      <c r="B10" s="202">
        <v>8</v>
      </c>
      <c r="C10" s="210"/>
      <c r="D10" s="205"/>
      <c r="E10" s="205"/>
      <c r="F10" s="205"/>
      <c r="G10" s="204"/>
      <c r="H10" s="209"/>
      <c r="J10" s="202">
        <v>8</v>
      </c>
      <c r="K10" s="210"/>
      <c r="L10" s="205"/>
      <c r="M10" s="205"/>
      <c r="N10" s="205"/>
      <c r="O10" s="204"/>
      <c r="P10" s="209"/>
      <c r="R10" s="202">
        <v>8</v>
      </c>
      <c r="S10" s="210"/>
      <c r="T10" s="205"/>
      <c r="U10" s="205"/>
      <c r="V10" s="205"/>
      <c r="W10" s="211"/>
      <c r="X10" s="209"/>
      <c r="Z10" s="202">
        <v>8</v>
      </c>
      <c r="AA10" s="210"/>
      <c r="AB10" s="205"/>
      <c r="AC10" s="205"/>
      <c r="AD10" s="205"/>
      <c r="AE10" s="204"/>
      <c r="AF10" s="209"/>
      <c r="AH10" s="202">
        <v>8</v>
      </c>
      <c r="AI10" s="210"/>
      <c r="AJ10" s="205"/>
      <c r="AK10" s="205"/>
      <c r="AL10" s="205"/>
      <c r="AM10" s="204"/>
      <c r="AN10" s="209"/>
      <c r="AP10" s="202">
        <v>8</v>
      </c>
      <c r="AQ10" s="210"/>
      <c r="AR10" s="205"/>
      <c r="AS10" s="205"/>
      <c r="AT10" s="205"/>
      <c r="AU10" s="204"/>
      <c r="AV10" s="209"/>
      <c r="AX10" s="202">
        <v>8</v>
      </c>
      <c r="AY10" s="210"/>
      <c r="AZ10" s="205"/>
      <c r="BA10" s="205"/>
      <c r="BB10" s="205"/>
      <c r="BC10" s="204"/>
      <c r="BD10" s="209"/>
      <c r="BF10" s="202">
        <v>8</v>
      </c>
      <c r="BG10" s="210">
        <v>2</v>
      </c>
      <c r="BH10" s="205">
        <v>0</v>
      </c>
      <c r="BI10" s="205">
        <v>18</v>
      </c>
      <c r="BJ10" s="205">
        <v>0</v>
      </c>
      <c r="BK10" s="204">
        <v>1344</v>
      </c>
      <c r="BL10" s="209">
        <v>993</v>
      </c>
      <c r="BN10" s="202">
        <v>8</v>
      </c>
      <c r="BO10" s="210"/>
      <c r="BP10" s="205"/>
      <c r="BQ10" s="205"/>
      <c r="BR10" s="205"/>
      <c r="BS10" s="204"/>
      <c r="BT10" s="209"/>
      <c r="BV10" s="202">
        <v>8</v>
      </c>
      <c r="BW10" s="210">
        <v>0</v>
      </c>
      <c r="BX10" s="205">
        <v>2</v>
      </c>
      <c r="BY10" s="205">
        <v>0</v>
      </c>
      <c r="BZ10" s="205">
        <v>18</v>
      </c>
      <c r="CA10" s="204">
        <v>993</v>
      </c>
      <c r="CB10" s="209">
        <v>1344</v>
      </c>
      <c r="CD10" s="202">
        <v>8</v>
      </c>
      <c r="CE10" s="210"/>
      <c r="CF10" s="205"/>
      <c r="CG10" s="205"/>
      <c r="CH10" s="205"/>
      <c r="CI10" s="204"/>
      <c r="CJ10" s="209"/>
      <c r="CL10" s="202">
        <v>8</v>
      </c>
      <c r="CM10" s="210"/>
      <c r="CN10" s="205"/>
      <c r="CO10" s="205"/>
      <c r="CP10" s="205"/>
      <c r="CQ10" s="204"/>
      <c r="CR10" s="209"/>
      <c r="CT10" s="202">
        <v>8</v>
      </c>
      <c r="CU10" s="210"/>
      <c r="CV10" s="205"/>
      <c r="CW10" s="205"/>
      <c r="CX10" s="205"/>
      <c r="CY10" s="204"/>
      <c r="CZ10" s="209"/>
      <c r="DB10" s="202">
        <v>8</v>
      </c>
      <c r="DC10" s="210"/>
      <c r="DD10" s="205"/>
      <c r="DE10" s="205"/>
      <c r="DF10" s="205"/>
      <c r="DG10" s="204"/>
      <c r="DH10" s="209"/>
      <c r="DJ10" s="202">
        <v>8</v>
      </c>
      <c r="DK10" s="210"/>
      <c r="DL10" s="205"/>
      <c r="DM10" s="205"/>
      <c r="DN10" s="205"/>
      <c r="DO10" s="204"/>
      <c r="DP10" s="209"/>
      <c r="DR10" s="202">
        <v>8</v>
      </c>
      <c r="DS10" s="210"/>
      <c r="DT10" s="205"/>
      <c r="DU10" s="205"/>
      <c r="DV10" s="205"/>
      <c r="DW10" s="204"/>
      <c r="DX10" s="209"/>
      <c r="DZ10" s="202">
        <v>8</v>
      </c>
      <c r="EA10" s="210"/>
      <c r="EB10" s="205"/>
      <c r="EC10" s="205"/>
      <c r="ED10" s="205"/>
      <c r="EE10" s="204"/>
      <c r="EF10" s="209"/>
      <c r="EH10" s="202">
        <v>8</v>
      </c>
      <c r="EI10" s="210"/>
      <c r="EJ10" s="205"/>
      <c r="EK10" s="205"/>
      <c r="EL10" s="205"/>
      <c r="EM10" s="204"/>
      <c r="EN10" s="209"/>
      <c r="EP10" s="202">
        <v>8</v>
      </c>
      <c r="EQ10" s="210"/>
      <c r="ER10" s="205"/>
      <c r="ES10" s="205"/>
      <c r="ET10" s="205"/>
      <c r="EU10" s="204"/>
      <c r="EV10" s="209"/>
      <c r="EX10" s="202">
        <v>8</v>
      </c>
      <c r="EY10" s="210"/>
      <c r="EZ10" s="205"/>
      <c r="FA10" s="205"/>
      <c r="FB10" s="205"/>
      <c r="FC10" s="204"/>
      <c r="FD10" s="209"/>
      <c r="FF10" s="202">
        <v>8</v>
      </c>
      <c r="FG10" s="210"/>
      <c r="FH10" s="205"/>
      <c r="FI10" s="205"/>
      <c r="FJ10" s="205"/>
      <c r="FK10" s="204"/>
      <c r="FL10" s="209"/>
      <c r="FN10" s="202">
        <v>8</v>
      </c>
      <c r="FO10" s="210"/>
      <c r="FP10" s="205"/>
      <c r="FQ10" s="205"/>
      <c r="FR10" s="205"/>
      <c r="FS10" s="204"/>
      <c r="FT10" s="209"/>
      <c r="FV10" s="202">
        <v>8</v>
      </c>
      <c r="FW10" s="210"/>
      <c r="FX10" s="205"/>
      <c r="FY10" s="205"/>
      <c r="FZ10" s="205"/>
      <c r="GA10" s="204"/>
      <c r="GB10" s="209"/>
      <c r="GD10" s="202">
        <v>8</v>
      </c>
      <c r="GE10" s="210"/>
      <c r="GF10" s="205"/>
      <c r="GG10" s="205"/>
      <c r="GH10" s="205"/>
      <c r="GI10" s="204"/>
      <c r="GJ10" s="209"/>
      <c r="GL10" s="202">
        <v>8</v>
      </c>
      <c r="GM10" s="210"/>
      <c r="GN10" s="205"/>
      <c r="GO10" s="205"/>
      <c r="GP10" s="205"/>
      <c r="GQ10" s="204"/>
      <c r="GR10" s="209"/>
    </row>
    <row r="11" spans="1:200" x14ac:dyDescent="0.25">
      <c r="B11" s="202">
        <v>9</v>
      </c>
      <c r="C11" s="210"/>
      <c r="D11" s="205"/>
      <c r="E11" s="205"/>
      <c r="F11" s="205"/>
      <c r="G11" s="204"/>
      <c r="H11" s="209"/>
      <c r="J11" s="202">
        <v>9</v>
      </c>
      <c r="K11" s="210"/>
      <c r="L11" s="205"/>
      <c r="M11" s="205"/>
      <c r="N11" s="205"/>
      <c r="O11" s="204"/>
      <c r="P11" s="209"/>
      <c r="R11" s="202">
        <v>9</v>
      </c>
      <c r="S11" s="210"/>
      <c r="T11" s="205"/>
      <c r="U11" s="205"/>
      <c r="V11" s="205"/>
      <c r="W11" s="211"/>
      <c r="X11" s="209"/>
      <c r="Z11" s="202">
        <v>9</v>
      </c>
      <c r="AA11" s="210"/>
      <c r="AB11" s="205"/>
      <c r="AC11" s="205"/>
      <c r="AD11" s="205"/>
      <c r="AE11" s="204"/>
      <c r="AF11" s="209"/>
      <c r="AH11" s="202">
        <v>9</v>
      </c>
      <c r="AI11" s="210"/>
      <c r="AJ11" s="205"/>
      <c r="AK11" s="205"/>
      <c r="AL11" s="205"/>
      <c r="AM11" s="204"/>
      <c r="AN11" s="209"/>
      <c r="AP11" s="202">
        <v>9</v>
      </c>
      <c r="AQ11" s="210"/>
      <c r="AR11" s="205"/>
      <c r="AS11" s="205"/>
      <c r="AT11" s="205"/>
      <c r="AU11" s="204"/>
      <c r="AV11" s="209"/>
      <c r="AX11" s="202">
        <v>9</v>
      </c>
      <c r="AY11" s="210"/>
      <c r="AZ11" s="205"/>
      <c r="BA11" s="205"/>
      <c r="BB11" s="205"/>
      <c r="BC11" s="204"/>
      <c r="BD11" s="209"/>
      <c r="BF11" s="202">
        <v>9</v>
      </c>
      <c r="BG11" s="210"/>
      <c r="BH11" s="205"/>
      <c r="BI11" s="205"/>
      <c r="BJ11" s="205"/>
      <c r="BK11" s="204"/>
      <c r="BL11" s="209"/>
      <c r="BN11" s="202">
        <v>9</v>
      </c>
      <c r="BO11" s="210"/>
      <c r="BP11" s="205"/>
      <c r="BQ11" s="205"/>
      <c r="BR11" s="205"/>
      <c r="BS11" s="204"/>
      <c r="BT11" s="209"/>
      <c r="BV11" s="202">
        <v>9</v>
      </c>
      <c r="BW11" s="210"/>
      <c r="BX11" s="205"/>
      <c r="BY11" s="205"/>
      <c r="BZ11" s="205"/>
      <c r="CA11" s="204"/>
      <c r="CB11" s="209"/>
      <c r="CD11" s="202">
        <v>9</v>
      </c>
      <c r="CE11" s="210"/>
      <c r="CF11" s="205"/>
      <c r="CG11" s="205"/>
      <c r="CH11" s="205"/>
      <c r="CI11" s="204"/>
      <c r="CJ11" s="209"/>
      <c r="CL11" s="202">
        <v>9</v>
      </c>
      <c r="CM11" s="210"/>
      <c r="CN11" s="205"/>
      <c r="CO11" s="205"/>
      <c r="CP11" s="205"/>
      <c r="CQ11" s="204"/>
      <c r="CR11" s="209"/>
      <c r="CT11" s="202">
        <v>9</v>
      </c>
      <c r="CU11" s="210"/>
      <c r="CV11" s="205"/>
      <c r="CW11" s="205"/>
      <c r="CX11" s="205"/>
      <c r="CY11" s="204"/>
      <c r="CZ11" s="209"/>
      <c r="DB11" s="202">
        <v>9</v>
      </c>
      <c r="DC11" s="210"/>
      <c r="DD11" s="205"/>
      <c r="DE11" s="205"/>
      <c r="DF11" s="205"/>
      <c r="DG11" s="204"/>
      <c r="DH11" s="209"/>
      <c r="DJ11" s="202">
        <v>9</v>
      </c>
      <c r="DK11" s="210"/>
      <c r="DL11" s="205"/>
      <c r="DM11" s="205"/>
      <c r="DN11" s="205"/>
      <c r="DO11" s="204"/>
      <c r="DP11" s="209"/>
      <c r="DR11" s="202">
        <v>9</v>
      </c>
      <c r="DS11" s="210"/>
      <c r="DT11" s="205"/>
      <c r="DU11" s="205"/>
      <c r="DV11" s="205"/>
      <c r="DW11" s="204"/>
      <c r="DX11" s="209"/>
      <c r="DZ11" s="202">
        <v>9</v>
      </c>
      <c r="EA11" s="210"/>
      <c r="EB11" s="205"/>
      <c r="EC11" s="205"/>
      <c r="ED11" s="205"/>
      <c r="EE11" s="204"/>
      <c r="EF11" s="209"/>
      <c r="EH11" s="202">
        <v>9</v>
      </c>
      <c r="EI11" s="210">
        <v>0</v>
      </c>
      <c r="EJ11" s="205">
        <v>2</v>
      </c>
      <c r="EK11" s="205">
        <v>0</v>
      </c>
      <c r="EL11" s="205">
        <v>18</v>
      </c>
      <c r="EM11" s="204">
        <v>954</v>
      </c>
      <c r="EN11" s="209">
        <v>1256</v>
      </c>
      <c r="EP11" s="202">
        <v>9</v>
      </c>
      <c r="EQ11" s="210"/>
      <c r="ER11" s="205"/>
      <c r="ES11" s="205"/>
      <c r="ET11" s="205"/>
      <c r="EU11" s="204"/>
      <c r="EV11" s="209"/>
      <c r="EX11" s="202">
        <v>9</v>
      </c>
      <c r="EY11" s="210"/>
      <c r="EZ11" s="205"/>
      <c r="FA11" s="205"/>
      <c r="FB11" s="205"/>
      <c r="FC11" s="204"/>
      <c r="FD11" s="209"/>
      <c r="FF11" s="202">
        <v>9</v>
      </c>
      <c r="FG11" s="210"/>
      <c r="FH11" s="205"/>
      <c r="FI11" s="205"/>
      <c r="FJ11" s="205"/>
      <c r="FK11" s="204"/>
      <c r="FL11" s="209"/>
      <c r="FN11" s="202">
        <v>9</v>
      </c>
      <c r="FO11" s="210"/>
      <c r="FP11" s="205"/>
      <c r="FQ11" s="205"/>
      <c r="FR11" s="205"/>
      <c r="FS11" s="204"/>
      <c r="FT11" s="209"/>
      <c r="FV11" s="202">
        <v>9</v>
      </c>
      <c r="FW11" s="210"/>
      <c r="FX11" s="205"/>
      <c r="FY11" s="205"/>
      <c r="FZ11" s="205"/>
      <c r="GA11" s="204"/>
      <c r="GB11" s="209"/>
      <c r="GD11" s="202">
        <v>9</v>
      </c>
      <c r="GE11" s="210">
        <v>2</v>
      </c>
      <c r="GF11" s="205">
        <v>0</v>
      </c>
      <c r="GG11" s="205">
        <v>18</v>
      </c>
      <c r="GH11" s="205">
        <v>0</v>
      </c>
      <c r="GI11" s="204">
        <v>1256</v>
      </c>
      <c r="GJ11" s="209">
        <v>954</v>
      </c>
      <c r="GL11" s="202">
        <v>9</v>
      </c>
      <c r="GM11" s="210"/>
      <c r="GN11" s="205"/>
      <c r="GO11" s="205"/>
      <c r="GP11" s="205"/>
      <c r="GQ11" s="204"/>
      <c r="GR11" s="209"/>
    </row>
    <row r="12" spans="1:200" x14ac:dyDescent="0.25">
      <c r="B12" s="202">
        <v>10</v>
      </c>
      <c r="C12" s="210"/>
      <c r="D12" s="205"/>
      <c r="E12" s="205"/>
      <c r="F12" s="205"/>
      <c r="G12" s="204"/>
      <c r="H12" s="209"/>
      <c r="J12" s="202">
        <v>10</v>
      </c>
      <c r="K12" s="210"/>
      <c r="L12" s="205"/>
      <c r="M12" s="205"/>
      <c r="N12" s="205"/>
      <c r="O12" s="204"/>
      <c r="P12" s="209"/>
      <c r="R12" s="202">
        <v>10</v>
      </c>
      <c r="S12" s="210"/>
      <c r="T12" s="205"/>
      <c r="U12" s="205"/>
      <c r="V12" s="205"/>
      <c r="W12" s="211"/>
      <c r="X12" s="209"/>
      <c r="Z12" s="202">
        <v>10</v>
      </c>
      <c r="AA12" s="210"/>
      <c r="AB12" s="205"/>
      <c r="AC12" s="205"/>
      <c r="AD12" s="205"/>
      <c r="AE12" s="204"/>
      <c r="AF12" s="209"/>
      <c r="AH12" s="202">
        <v>10</v>
      </c>
      <c r="AI12" s="210"/>
      <c r="AJ12" s="205"/>
      <c r="AK12" s="205"/>
      <c r="AL12" s="205"/>
      <c r="AM12" s="204"/>
      <c r="AN12" s="209"/>
      <c r="AP12" s="202">
        <v>10</v>
      </c>
      <c r="AQ12" s="210"/>
      <c r="AR12" s="205"/>
      <c r="AS12" s="205"/>
      <c r="AT12" s="205"/>
      <c r="AU12" s="204"/>
      <c r="AV12" s="209"/>
      <c r="AX12" s="202">
        <v>10</v>
      </c>
      <c r="AY12" s="210"/>
      <c r="AZ12" s="205"/>
      <c r="BA12" s="205"/>
      <c r="BB12" s="205"/>
      <c r="BC12" s="204"/>
      <c r="BD12" s="209"/>
      <c r="BF12" s="202">
        <v>10</v>
      </c>
      <c r="BG12" s="210"/>
      <c r="BH12" s="205"/>
      <c r="BI12" s="205"/>
      <c r="BJ12" s="205"/>
      <c r="BK12" s="204"/>
      <c r="BL12" s="209"/>
      <c r="BN12" s="202">
        <v>10</v>
      </c>
      <c r="BO12" s="210"/>
      <c r="BP12" s="205"/>
      <c r="BQ12" s="205"/>
      <c r="BR12" s="205"/>
      <c r="BS12" s="204"/>
      <c r="BT12" s="209"/>
      <c r="BV12" s="202">
        <v>10</v>
      </c>
      <c r="BW12" s="210"/>
      <c r="BX12" s="205"/>
      <c r="BY12" s="205"/>
      <c r="BZ12" s="205"/>
      <c r="CA12" s="204"/>
      <c r="CB12" s="209"/>
      <c r="CD12" s="202">
        <v>10</v>
      </c>
      <c r="CE12" s="210"/>
      <c r="CF12" s="205"/>
      <c r="CG12" s="205"/>
      <c r="CH12" s="205"/>
      <c r="CI12" s="204"/>
      <c r="CJ12" s="209"/>
      <c r="CL12" s="202">
        <v>10</v>
      </c>
      <c r="CM12" s="210"/>
      <c r="CN12" s="205"/>
      <c r="CO12" s="205"/>
      <c r="CP12" s="205"/>
      <c r="CQ12" s="204"/>
      <c r="CR12" s="209"/>
      <c r="CT12" s="202">
        <v>10</v>
      </c>
      <c r="CU12" s="210"/>
      <c r="CV12" s="205"/>
      <c r="CW12" s="205"/>
      <c r="CX12" s="205"/>
      <c r="CY12" s="204"/>
      <c r="CZ12" s="209"/>
      <c r="DB12" s="202">
        <v>10</v>
      </c>
      <c r="DC12" s="210"/>
      <c r="DD12" s="205"/>
      <c r="DE12" s="205"/>
      <c r="DF12" s="205"/>
      <c r="DG12" s="204"/>
      <c r="DH12" s="209"/>
      <c r="DJ12" s="202">
        <v>10</v>
      </c>
      <c r="DK12" s="210"/>
      <c r="DL12" s="205"/>
      <c r="DM12" s="205"/>
      <c r="DN12" s="205"/>
      <c r="DO12" s="204"/>
      <c r="DP12" s="209"/>
      <c r="DR12" s="202">
        <v>10</v>
      </c>
      <c r="DS12" s="210"/>
      <c r="DT12" s="205"/>
      <c r="DU12" s="205"/>
      <c r="DV12" s="205"/>
      <c r="DW12" s="204"/>
      <c r="DX12" s="209"/>
      <c r="DZ12" s="202">
        <v>10</v>
      </c>
      <c r="EA12" s="210"/>
      <c r="EB12" s="205"/>
      <c r="EC12" s="205"/>
      <c r="ED12" s="205"/>
      <c r="EE12" s="204"/>
      <c r="EF12" s="209"/>
      <c r="EH12" s="202">
        <v>10</v>
      </c>
      <c r="EI12" s="210"/>
      <c r="EJ12" s="205"/>
      <c r="EK12" s="205"/>
      <c r="EL12" s="205"/>
      <c r="EM12" s="204"/>
      <c r="EN12" s="209"/>
      <c r="EP12" s="202">
        <v>10</v>
      </c>
      <c r="EQ12" s="210"/>
      <c r="ER12" s="205"/>
      <c r="ES12" s="205"/>
      <c r="ET12" s="205"/>
      <c r="EU12" s="204"/>
      <c r="EV12" s="209"/>
      <c r="EX12" s="202">
        <v>10</v>
      </c>
      <c r="EY12" s="210"/>
      <c r="EZ12" s="205"/>
      <c r="FA12" s="205"/>
      <c r="FB12" s="205"/>
      <c r="FC12" s="204"/>
      <c r="FD12" s="209"/>
      <c r="FF12" s="202">
        <v>10</v>
      </c>
      <c r="FG12" s="210"/>
      <c r="FH12" s="205"/>
      <c r="FI12" s="205"/>
      <c r="FJ12" s="205"/>
      <c r="FK12" s="204"/>
      <c r="FL12" s="209"/>
      <c r="FN12" s="202">
        <v>10</v>
      </c>
      <c r="FO12" s="210"/>
      <c r="FP12" s="205"/>
      <c r="FQ12" s="205"/>
      <c r="FR12" s="205"/>
      <c r="FS12" s="204"/>
      <c r="FT12" s="209"/>
      <c r="FV12" s="202">
        <v>10</v>
      </c>
      <c r="FW12" s="210"/>
      <c r="FX12" s="205"/>
      <c r="FY12" s="205"/>
      <c r="FZ12" s="205"/>
      <c r="GA12" s="204"/>
      <c r="GB12" s="209"/>
      <c r="GD12" s="202">
        <v>10</v>
      </c>
      <c r="GE12" s="210"/>
      <c r="GF12" s="205"/>
      <c r="GG12" s="205"/>
      <c r="GH12" s="205"/>
      <c r="GI12" s="204"/>
      <c r="GJ12" s="209"/>
      <c r="GL12" s="202">
        <v>10</v>
      </c>
      <c r="GM12" s="210"/>
      <c r="GN12" s="205"/>
      <c r="GO12" s="205"/>
      <c r="GP12" s="205"/>
      <c r="GQ12" s="204"/>
      <c r="GR12" s="209"/>
    </row>
    <row r="13" spans="1:200" x14ac:dyDescent="0.25">
      <c r="B13" s="202">
        <v>11</v>
      </c>
      <c r="C13" s="210"/>
      <c r="D13" s="205"/>
      <c r="E13" s="205"/>
      <c r="F13" s="205"/>
      <c r="G13" s="204"/>
      <c r="H13" s="209"/>
      <c r="J13" s="202">
        <v>11</v>
      </c>
      <c r="K13" s="210"/>
      <c r="L13" s="205"/>
      <c r="M13" s="205"/>
      <c r="N13" s="205"/>
      <c r="O13" s="204"/>
      <c r="P13" s="209"/>
      <c r="R13" s="202">
        <v>11</v>
      </c>
      <c r="S13" s="210"/>
      <c r="T13" s="205"/>
      <c r="U13" s="205"/>
      <c r="V13" s="205"/>
      <c r="W13" s="211"/>
      <c r="X13" s="209"/>
      <c r="Z13" s="202">
        <v>11</v>
      </c>
      <c r="AA13" s="210"/>
      <c r="AB13" s="205"/>
      <c r="AC13" s="205"/>
      <c r="AD13" s="205"/>
      <c r="AE13" s="204"/>
      <c r="AF13" s="209"/>
      <c r="AH13" s="202">
        <v>11</v>
      </c>
      <c r="AI13" s="210"/>
      <c r="AJ13" s="205"/>
      <c r="AK13" s="205"/>
      <c r="AL13" s="205"/>
      <c r="AM13" s="204"/>
      <c r="AN13" s="209"/>
      <c r="AP13" s="202">
        <v>11</v>
      </c>
      <c r="AQ13" s="210"/>
      <c r="AR13" s="205"/>
      <c r="AS13" s="205"/>
      <c r="AT13" s="205"/>
      <c r="AU13" s="204"/>
      <c r="AV13" s="209"/>
      <c r="AX13" s="202">
        <v>11</v>
      </c>
      <c r="AY13" s="210"/>
      <c r="AZ13" s="205"/>
      <c r="BA13" s="205"/>
      <c r="BB13" s="205"/>
      <c r="BC13" s="204"/>
      <c r="BD13" s="209"/>
      <c r="BF13" s="202">
        <v>11</v>
      </c>
      <c r="BG13" s="210"/>
      <c r="BH13" s="205"/>
      <c r="BI13" s="205"/>
      <c r="BJ13" s="205"/>
      <c r="BK13" s="204"/>
      <c r="BL13" s="209"/>
      <c r="BN13" s="202">
        <v>11</v>
      </c>
      <c r="BO13" s="210"/>
      <c r="BP13" s="205"/>
      <c r="BQ13" s="205"/>
      <c r="BR13" s="205"/>
      <c r="BS13" s="204"/>
      <c r="BT13" s="209"/>
      <c r="BV13" s="202">
        <v>11</v>
      </c>
      <c r="BW13" s="210"/>
      <c r="BX13" s="205"/>
      <c r="BY13" s="205"/>
      <c r="BZ13" s="205"/>
      <c r="CA13" s="204"/>
      <c r="CB13" s="209"/>
      <c r="CD13" s="202">
        <v>11</v>
      </c>
      <c r="CE13" s="210"/>
      <c r="CF13" s="205"/>
      <c r="CG13" s="205"/>
      <c r="CH13" s="205"/>
      <c r="CI13" s="204"/>
      <c r="CJ13" s="209"/>
      <c r="CL13" s="202">
        <v>11</v>
      </c>
      <c r="CM13" s="210"/>
      <c r="CN13" s="205"/>
      <c r="CO13" s="205"/>
      <c r="CP13" s="205"/>
      <c r="CQ13" s="204"/>
      <c r="CR13" s="209"/>
      <c r="CT13" s="202">
        <v>11</v>
      </c>
      <c r="CU13" s="210"/>
      <c r="CV13" s="205"/>
      <c r="CW13" s="205"/>
      <c r="CX13" s="205"/>
      <c r="CY13" s="204"/>
      <c r="CZ13" s="209"/>
      <c r="DB13" s="202">
        <v>11</v>
      </c>
      <c r="DC13" s="210"/>
      <c r="DD13" s="205"/>
      <c r="DE13" s="205"/>
      <c r="DF13" s="205"/>
      <c r="DG13" s="204"/>
      <c r="DH13" s="209"/>
      <c r="DJ13" s="202">
        <v>11</v>
      </c>
      <c r="DK13" s="210"/>
      <c r="DL13" s="205"/>
      <c r="DM13" s="205"/>
      <c r="DN13" s="205"/>
      <c r="DO13" s="204"/>
      <c r="DP13" s="209"/>
      <c r="DR13" s="202">
        <v>11</v>
      </c>
      <c r="DS13" s="210"/>
      <c r="DT13" s="205"/>
      <c r="DU13" s="205"/>
      <c r="DV13" s="205"/>
      <c r="DW13" s="204"/>
      <c r="DX13" s="209"/>
      <c r="DZ13" s="202">
        <v>11</v>
      </c>
      <c r="EA13" s="210"/>
      <c r="EB13" s="205"/>
      <c r="EC13" s="205"/>
      <c r="ED13" s="205"/>
      <c r="EE13" s="204"/>
      <c r="EF13" s="209"/>
      <c r="EH13" s="202">
        <v>11</v>
      </c>
      <c r="EI13" s="210"/>
      <c r="EJ13" s="205"/>
      <c r="EK13" s="205"/>
      <c r="EL13" s="205"/>
      <c r="EM13" s="204"/>
      <c r="EN13" s="209"/>
      <c r="EP13" s="202">
        <v>11</v>
      </c>
      <c r="EQ13" s="210"/>
      <c r="ER13" s="205"/>
      <c r="ES13" s="205"/>
      <c r="ET13" s="205"/>
      <c r="EU13" s="204"/>
      <c r="EV13" s="209"/>
      <c r="EX13" s="202">
        <v>11</v>
      </c>
      <c r="EY13" s="210"/>
      <c r="EZ13" s="205"/>
      <c r="FA13" s="205"/>
      <c r="FB13" s="205"/>
      <c r="FC13" s="204"/>
      <c r="FD13" s="209"/>
      <c r="FF13" s="202">
        <v>11</v>
      </c>
      <c r="FG13" s="210"/>
      <c r="FH13" s="205"/>
      <c r="FI13" s="205"/>
      <c r="FJ13" s="205"/>
      <c r="FK13" s="204"/>
      <c r="FL13" s="209"/>
      <c r="FN13" s="202">
        <v>11</v>
      </c>
      <c r="FO13" s="210"/>
      <c r="FP13" s="205"/>
      <c r="FQ13" s="205"/>
      <c r="FR13" s="205"/>
      <c r="FS13" s="204"/>
      <c r="FT13" s="209"/>
      <c r="FV13" s="202">
        <v>11</v>
      </c>
      <c r="FW13" s="210"/>
      <c r="FX13" s="205"/>
      <c r="FY13" s="205"/>
      <c r="FZ13" s="205"/>
      <c r="GA13" s="204"/>
      <c r="GB13" s="209"/>
      <c r="GD13" s="202">
        <v>11</v>
      </c>
      <c r="GE13" s="210"/>
      <c r="GF13" s="205"/>
      <c r="GG13" s="205"/>
      <c r="GH13" s="205"/>
      <c r="GI13" s="204"/>
      <c r="GJ13" s="209"/>
      <c r="GL13" s="202">
        <v>11</v>
      </c>
      <c r="GM13" s="210"/>
      <c r="GN13" s="205"/>
      <c r="GO13" s="205"/>
      <c r="GP13" s="205"/>
      <c r="GQ13" s="204"/>
      <c r="GR13" s="209"/>
    </row>
    <row r="14" spans="1:200" x14ac:dyDescent="0.25">
      <c r="B14" s="202">
        <v>12</v>
      </c>
      <c r="C14" s="210"/>
      <c r="D14" s="205"/>
      <c r="E14" s="205"/>
      <c r="F14" s="205"/>
      <c r="G14" s="204"/>
      <c r="H14" s="209"/>
      <c r="J14" s="202">
        <v>12</v>
      </c>
      <c r="K14" s="210"/>
      <c r="L14" s="205"/>
      <c r="M14" s="205"/>
      <c r="N14" s="205"/>
      <c r="O14" s="204"/>
      <c r="P14" s="209"/>
      <c r="R14" s="202">
        <v>12</v>
      </c>
      <c r="S14" s="210"/>
      <c r="T14" s="205"/>
      <c r="U14" s="205"/>
      <c r="V14" s="205"/>
      <c r="W14" s="211"/>
      <c r="X14" s="209"/>
      <c r="Z14" s="202">
        <v>12</v>
      </c>
      <c r="AA14" s="210"/>
      <c r="AB14" s="205"/>
      <c r="AC14" s="205"/>
      <c r="AD14" s="205"/>
      <c r="AE14" s="204"/>
      <c r="AF14" s="209"/>
      <c r="AH14" s="202">
        <v>12</v>
      </c>
      <c r="AI14" s="210"/>
      <c r="AJ14" s="205"/>
      <c r="AK14" s="205"/>
      <c r="AL14" s="205"/>
      <c r="AM14" s="204"/>
      <c r="AN14" s="209"/>
      <c r="AP14" s="202">
        <v>12</v>
      </c>
      <c r="AQ14" s="210"/>
      <c r="AR14" s="205"/>
      <c r="AS14" s="205"/>
      <c r="AT14" s="205"/>
      <c r="AU14" s="204"/>
      <c r="AV14" s="209"/>
      <c r="AX14" s="202">
        <v>12</v>
      </c>
      <c r="AY14" s="210"/>
      <c r="AZ14" s="205"/>
      <c r="BA14" s="205"/>
      <c r="BB14" s="205"/>
      <c r="BC14" s="204"/>
      <c r="BD14" s="209"/>
      <c r="BF14" s="202">
        <v>12</v>
      </c>
      <c r="BG14" s="210"/>
      <c r="BH14" s="205"/>
      <c r="BI14" s="205"/>
      <c r="BJ14" s="205"/>
      <c r="BK14" s="204"/>
      <c r="BL14" s="209"/>
      <c r="BN14" s="202">
        <v>12</v>
      </c>
      <c r="BO14" s="210"/>
      <c r="BP14" s="205"/>
      <c r="BQ14" s="205"/>
      <c r="BR14" s="205"/>
      <c r="BS14" s="204"/>
      <c r="BT14" s="209"/>
      <c r="BV14" s="202">
        <v>12</v>
      </c>
      <c r="BW14" s="210"/>
      <c r="BX14" s="205"/>
      <c r="BY14" s="205"/>
      <c r="BZ14" s="205"/>
      <c r="CA14" s="204"/>
      <c r="CB14" s="209"/>
      <c r="CD14" s="202">
        <v>12</v>
      </c>
      <c r="CE14" s="210"/>
      <c r="CF14" s="205"/>
      <c r="CG14" s="205"/>
      <c r="CH14" s="205"/>
      <c r="CI14" s="204"/>
      <c r="CJ14" s="209"/>
      <c r="CL14" s="202">
        <v>12</v>
      </c>
      <c r="CM14" s="210"/>
      <c r="CN14" s="205"/>
      <c r="CO14" s="205"/>
      <c r="CP14" s="205"/>
      <c r="CQ14" s="204"/>
      <c r="CR14" s="209"/>
      <c r="CT14" s="202">
        <v>12</v>
      </c>
      <c r="CU14" s="210"/>
      <c r="CV14" s="205"/>
      <c r="CW14" s="205"/>
      <c r="CX14" s="205"/>
      <c r="CY14" s="204"/>
      <c r="CZ14" s="209"/>
      <c r="DB14" s="202">
        <v>12</v>
      </c>
      <c r="DC14" s="210"/>
      <c r="DD14" s="205"/>
      <c r="DE14" s="205"/>
      <c r="DF14" s="205"/>
      <c r="DG14" s="204"/>
      <c r="DH14" s="209"/>
      <c r="DJ14" s="202">
        <v>12</v>
      </c>
      <c r="DK14" s="210"/>
      <c r="DL14" s="205"/>
      <c r="DM14" s="205"/>
      <c r="DN14" s="205"/>
      <c r="DO14" s="204"/>
      <c r="DP14" s="209"/>
      <c r="DR14" s="202">
        <v>12</v>
      </c>
      <c r="DS14" s="210"/>
      <c r="DT14" s="205"/>
      <c r="DU14" s="205"/>
      <c r="DV14" s="205"/>
      <c r="DW14" s="204"/>
      <c r="DX14" s="209"/>
      <c r="DZ14" s="202">
        <v>12</v>
      </c>
      <c r="EA14" s="210"/>
      <c r="EB14" s="205"/>
      <c r="EC14" s="205"/>
      <c r="ED14" s="205"/>
      <c r="EE14" s="204"/>
      <c r="EF14" s="209"/>
      <c r="EH14" s="202">
        <v>12</v>
      </c>
      <c r="EI14" s="210"/>
      <c r="EJ14" s="205"/>
      <c r="EK14" s="205"/>
      <c r="EL14" s="205"/>
      <c r="EM14" s="204"/>
      <c r="EN14" s="209"/>
      <c r="EP14" s="202">
        <v>12</v>
      </c>
      <c r="EQ14" s="210"/>
      <c r="ER14" s="205"/>
      <c r="ES14" s="205"/>
      <c r="ET14" s="205"/>
      <c r="EU14" s="204"/>
      <c r="EV14" s="209"/>
      <c r="EX14" s="202">
        <v>12</v>
      </c>
      <c r="EY14" s="210"/>
      <c r="EZ14" s="205"/>
      <c r="FA14" s="205"/>
      <c r="FB14" s="205"/>
      <c r="FC14" s="204"/>
      <c r="FD14" s="209"/>
      <c r="FF14" s="202">
        <v>12</v>
      </c>
      <c r="FG14" s="210"/>
      <c r="FH14" s="205"/>
      <c r="FI14" s="205"/>
      <c r="FJ14" s="205"/>
      <c r="FK14" s="204"/>
      <c r="FL14" s="209"/>
      <c r="FN14" s="202">
        <v>12</v>
      </c>
      <c r="FO14" s="210"/>
      <c r="FP14" s="205"/>
      <c r="FQ14" s="205"/>
      <c r="FR14" s="205"/>
      <c r="FS14" s="204"/>
      <c r="FT14" s="209"/>
      <c r="FV14" s="202">
        <v>12</v>
      </c>
      <c r="FW14" s="210"/>
      <c r="FX14" s="205"/>
      <c r="FY14" s="205"/>
      <c r="FZ14" s="205"/>
      <c r="GA14" s="204"/>
      <c r="GB14" s="209"/>
      <c r="GD14" s="202">
        <v>12</v>
      </c>
      <c r="GE14" s="210"/>
      <c r="GF14" s="205"/>
      <c r="GG14" s="205"/>
      <c r="GH14" s="205"/>
      <c r="GI14" s="204"/>
      <c r="GJ14" s="209"/>
      <c r="GL14" s="202">
        <v>12</v>
      </c>
      <c r="GM14" s="210"/>
      <c r="GN14" s="205"/>
      <c r="GO14" s="205"/>
      <c r="GP14" s="205"/>
      <c r="GQ14" s="204"/>
      <c r="GR14" s="209"/>
    </row>
    <row r="15" spans="1:200" x14ac:dyDescent="0.25">
      <c r="B15" s="202">
        <v>13</v>
      </c>
      <c r="C15" s="210"/>
      <c r="D15" s="205"/>
      <c r="E15" s="205"/>
      <c r="F15" s="205"/>
      <c r="G15" s="204"/>
      <c r="H15" s="209"/>
      <c r="J15" s="202">
        <v>13</v>
      </c>
      <c r="K15" s="210"/>
      <c r="L15" s="205"/>
      <c r="M15" s="205"/>
      <c r="N15" s="205"/>
      <c r="O15" s="204"/>
      <c r="P15" s="209"/>
      <c r="R15" s="202">
        <v>13</v>
      </c>
      <c r="S15" s="210"/>
      <c r="T15" s="205"/>
      <c r="U15" s="205"/>
      <c r="V15" s="205"/>
      <c r="W15" s="211"/>
      <c r="X15" s="209"/>
      <c r="Z15" s="202">
        <v>13</v>
      </c>
      <c r="AA15" s="210"/>
      <c r="AB15" s="205"/>
      <c r="AC15" s="205"/>
      <c r="AD15" s="205"/>
      <c r="AE15" s="204"/>
      <c r="AF15" s="209"/>
      <c r="AH15" s="202">
        <v>13</v>
      </c>
      <c r="AI15" s="210"/>
      <c r="AJ15" s="205"/>
      <c r="AK15" s="205"/>
      <c r="AL15" s="205"/>
      <c r="AM15" s="204"/>
      <c r="AN15" s="209"/>
      <c r="AP15" s="202">
        <v>13</v>
      </c>
      <c r="AQ15" s="210"/>
      <c r="AR15" s="205"/>
      <c r="AS15" s="205"/>
      <c r="AT15" s="205"/>
      <c r="AU15" s="204"/>
      <c r="AV15" s="209"/>
      <c r="AX15" s="202">
        <v>13</v>
      </c>
      <c r="AY15" s="210"/>
      <c r="AZ15" s="205"/>
      <c r="BA15" s="205"/>
      <c r="BB15" s="205"/>
      <c r="BC15" s="204"/>
      <c r="BD15" s="209"/>
      <c r="BF15" s="202">
        <v>13</v>
      </c>
      <c r="BG15" s="210"/>
      <c r="BH15" s="205"/>
      <c r="BI15" s="205"/>
      <c r="BJ15" s="205"/>
      <c r="BK15" s="204"/>
      <c r="BL15" s="209"/>
      <c r="BN15" s="202">
        <v>13</v>
      </c>
      <c r="BO15" s="210"/>
      <c r="BP15" s="205"/>
      <c r="BQ15" s="205"/>
      <c r="BR15" s="205"/>
      <c r="BS15" s="204"/>
      <c r="BT15" s="209"/>
      <c r="BV15" s="202">
        <v>13</v>
      </c>
      <c r="BW15" s="210"/>
      <c r="BX15" s="205"/>
      <c r="BY15" s="205"/>
      <c r="BZ15" s="205"/>
      <c r="CA15" s="204"/>
      <c r="CB15" s="209"/>
      <c r="CD15" s="202">
        <v>13</v>
      </c>
      <c r="CE15" s="210"/>
      <c r="CF15" s="205"/>
      <c r="CG15" s="205"/>
      <c r="CH15" s="205"/>
      <c r="CI15" s="204"/>
      <c r="CJ15" s="209"/>
      <c r="CL15" s="202">
        <v>13</v>
      </c>
      <c r="CM15" s="210"/>
      <c r="CN15" s="205"/>
      <c r="CO15" s="205"/>
      <c r="CP15" s="205"/>
      <c r="CQ15" s="204"/>
      <c r="CR15" s="209"/>
      <c r="CT15" s="202">
        <v>13</v>
      </c>
      <c r="CU15" s="210"/>
      <c r="CV15" s="205"/>
      <c r="CW15" s="205"/>
      <c r="CX15" s="205"/>
      <c r="CY15" s="204"/>
      <c r="CZ15" s="209"/>
      <c r="DB15" s="202">
        <v>13</v>
      </c>
      <c r="DC15" s="210"/>
      <c r="DD15" s="205"/>
      <c r="DE15" s="205"/>
      <c r="DF15" s="205"/>
      <c r="DG15" s="204"/>
      <c r="DH15" s="209"/>
      <c r="DJ15" s="202">
        <v>13</v>
      </c>
      <c r="DK15" s="210"/>
      <c r="DL15" s="205"/>
      <c r="DM15" s="205"/>
      <c r="DN15" s="205"/>
      <c r="DO15" s="204"/>
      <c r="DP15" s="209"/>
      <c r="DR15" s="202">
        <v>13</v>
      </c>
      <c r="DS15" s="210"/>
      <c r="DT15" s="205"/>
      <c r="DU15" s="205"/>
      <c r="DV15" s="205"/>
      <c r="DW15" s="204"/>
      <c r="DX15" s="209"/>
      <c r="DZ15" s="202">
        <v>13</v>
      </c>
      <c r="EA15" s="210"/>
      <c r="EB15" s="205"/>
      <c r="EC15" s="205"/>
      <c r="ED15" s="205"/>
      <c r="EE15" s="204"/>
      <c r="EF15" s="209"/>
      <c r="EH15" s="202">
        <v>13</v>
      </c>
      <c r="EI15" s="210"/>
      <c r="EJ15" s="205"/>
      <c r="EK15" s="205"/>
      <c r="EL15" s="205"/>
      <c r="EM15" s="204"/>
      <c r="EN15" s="209"/>
      <c r="EP15" s="202">
        <v>13</v>
      </c>
      <c r="EQ15" s="210"/>
      <c r="ER15" s="205"/>
      <c r="ES15" s="205"/>
      <c r="ET15" s="205"/>
      <c r="EU15" s="204"/>
      <c r="EV15" s="209"/>
      <c r="EX15" s="202">
        <v>13</v>
      </c>
      <c r="EY15" s="210"/>
      <c r="EZ15" s="205"/>
      <c r="FA15" s="205"/>
      <c r="FB15" s="205"/>
      <c r="FC15" s="204"/>
      <c r="FD15" s="209"/>
      <c r="FF15" s="202">
        <v>13</v>
      </c>
      <c r="FG15" s="210"/>
      <c r="FH15" s="205"/>
      <c r="FI15" s="205"/>
      <c r="FJ15" s="205"/>
      <c r="FK15" s="204"/>
      <c r="FL15" s="209"/>
      <c r="FN15" s="202">
        <v>13</v>
      </c>
      <c r="FO15" s="210"/>
      <c r="FP15" s="205"/>
      <c r="FQ15" s="205"/>
      <c r="FR15" s="205"/>
      <c r="FS15" s="204"/>
      <c r="FT15" s="209"/>
      <c r="FV15" s="202">
        <v>13</v>
      </c>
      <c r="FW15" s="210"/>
      <c r="FX15" s="205"/>
      <c r="FY15" s="205"/>
      <c r="FZ15" s="205"/>
      <c r="GA15" s="204"/>
      <c r="GB15" s="209"/>
      <c r="GD15" s="202">
        <v>13</v>
      </c>
      <c r="GE15" s="210"/>
      <c r="GF15" s="205"/>
      <c r="GG15" s="205"/>
      <c r="GH15" s="205"/>
      <c r="GI15" s="204"/>
      <c r="GJ15" s="209"/>
      <c r="GL15" s="202">
        <v>13</v>
      </c>
      <c r="GM15" s="210"/>
      <c r="GN15" s="205"/>
      <c r="GO15" s="205"/>
      <c r="GP15" s="205"/>
      <c r="GQ15" s="204"/>
      <c r="GR15" s="209"/>
    </row>
    <row r="16" spans="1:200" x14ac:dyDescent="0.25">
      <c r="B16" s="202">
        <v>14</v>
      </c>
      <c r="C16" s="201"/>
      <c r="D16" s="200"/>
      <c r="E16" s="200"/>
      <c r="F16" s="200"/>
      <c r="G16" s="199"/>
      <c r="H16" s="198"/>
      <c r="J16" s="202">
        <v>14</v>
      </c>
      <c r="K16" s="201"/>
      <c r="L16" s="200"/>
      <c r="M16" s="200"/>
      <c r="N16" s="200"/>
      <c r="O16" s="199"/>
      <c r="P16" s="198"/>
      <c r="R16" s="202">
        <v>14</v>
      </c>
      <c r="S16" s="201"/>
      <c r="T16" s="200"/>
      <c r="U16" s="200"/>
      <c r="V16" s="200"/>
      <c r="W16" s="208"/>
      <c r="X16" s="198"/>
      <c r="Z16" s="202">
        <v>14</v>
      </c>
      <c r="AA16" s="201"/>
      <c r="AB16" s="200"/>
      <c r="AC16" s="200"/>
      <c r="AD16" s="200"/>
      <c r="AE16" s="199"/>
      <c r="AF16" s="198"/>
      <c r="AH16" s="202">
        <v>14</v>
      </c>
      <c r="AI16" s="201">
        <v>0</v>
      </c>
      <c r="AJ16" s="200">
        <v>2</v>
      </c>
      <c r="AK16" s="200">
        <v>6</v>
      </c>
      <c r="AL16" s="200">
        <v>12</v>
      </c>
      <c r="AM16" s="199">
        <v>1340</v>
      </c>
      <c r="AN16" s="198">
        <v>1463</v>
      </c>
      <c r="AP16" s="202">
        <v>14</v>
      </c>
      <c r="AQ16" s="201"/>
      <c r="AR16" s="200"/>
      <c r="AS16" s="200"/>
      <c r="AT16" s="200"/>
      <c r="AU16" s="204"/>
      <c r="AV16" s="198"/>
      <c r="AX16" s="202">
        <v>14</v>
      </c>
      <c r="AY16" s="201"/>
      <c r="AZ16" s="200"/>
      <c r="BA16" s="200"/>
      <c r="BB16" s="200"/>
      <c r="BC16" s="199"/>
      <c r="BD16" s="198"/>
      <c r="BF16" s="202">
        <v>14</v>
      </c>
      <c r="BG16" s="201">
        <v>2</v>
      </c>
      <c r="BH16" s="200">
        <v>0</v>
      </c>
      <c r="BI16" s="200">
        <v>12</v>
      </c>
      <c r="BJ16" s="200">
        <v>6</v>
      </c>
      <c r="BK16" s="204">
        <v>1379</v>
      </c>
      <c r="BL16" s="198">
        <v>1322</v>
      </c>
      <c r="BN16" s="202">
        <v>14</v>
      </c>
      <c r="BO16" s="201">
        <v>0</v>
      </c>
      <c r="BP16" s="200">
        <v>2</v>
      </c>
      <c r="BQ16" s="200">
        <v>8</v>
      </c>
      <c r="BR16" s="200">
        <v>10</v>
      </c>
      <c r="BS16" s="199">
        <v>1152</v>
      </c>
      <c r="BT16" s="198">
        <v>1166</v>
      </c>
      <c r="BV16" s="202">
        <v>14</v>
      </c>
      <c r="BW16" s="201">
        <v>2</v>
      </c>
      <c r="BX16" s="200">
        <v>0</v>
      </c>
      <c r="BY16" s="200">
        <v>10</v>
      </c>
      <c r="BZ16" s="200">
        <v>8</v>
      </c>
      <c r="CA16" s="207">
        <v>1166</v>
      </c>
      <c r="CB16" s="198">
        <v>1152</v>
      </c>
      <c r="CD16" s="202">
        <v>14</v>
      </c>
      <c r="CE16" s="201"/>
      <c r="CF16" s="200"/>
      <c r="CG16" s="200"/>
      <c r="CH16" s="200"/>
      <c r="CI16" s="199"/>
      <c r="CJ16" s="198"/>
      <c r="CL16" s="202">
        <v>14</v>
      </c>
      <c r="CM16" s="201"/>
      <c r="CN16" s="200"/>
      <c r="CO16" s="200"/>
      <c r="CP16" s="200"/>
      <c r="CQ16" s="199"/>
      <c r="CR16" s="198"/>
      <c r="CT16" s="202">
        <v>14</v>
      </c>
      <c r="CU16" s="201"/>
      <c r="CV16" s="200"/>
      <c r="CW16" s="200"/>
      <c r="CX16" s="200"/>
      <c r="CY16" s="199"/>
      <c r="CZ16" s="198"/>
      <c r="DB16" s="202">
        <v>14</v>
      </c>
      <c r="DC16" s="201">
        <v>2</v>
      </c>
      <c r="DD16" s="200">
        <v>0</v>
      </c>
      <c r="DE16" s="200">
        <v>12</v>
      </c>
      <c r="DF16" s="200">
        <v>6</v>
      </c>
      <c r="DG16" s="199">
        <v>1463</v>
      </c>
      <c r="DH16" s="198">
        <v>1340</v>
      </c>
      <c r="DJ16" s="202">
        <v>14</v>
      </c>
      <c r="DK16" s="201">
        <v>0</v>
      </c>
      <c r="DL16" s="200">
        <v>2</v>
      </c>
      <c r="DM16" s="200">
        <v>6</v>
      </c>
      <c r="DN16" s="200">
        <v>12</v>
      </c>
      <c r="DO16" s="207">
        <v>1042</v>
      </c>
      <c r="DP16" s="198">
        <v>1140</v>
      </c>
      <c r="DR16" s="202">
        <v>14</v>
      </c>
      <c r="DS16" s="201">
        <v>0</v>
      </c>
      <c r="DT16" s="200">
        <v>2</v>
      </c>
      <c r="DU16" s="200">
        <v>6</v>
      </c>
      <c r="DV16" s="200">
        <v>12</v>
      </c>
      <c r="DW16" s="199">
        <v>1322</v>
      </c>
      <c r="DX16" s="198">
        <v>1379</v>
      </c>
      <c r="DZ16" s="202">
        <v>14</v>
      </c>
      <c r="EA16" s="201"/>
      <c r="EB16" s="200"/>
      <c r="EC16" s="200"/>
      <c r="ED16" s="200"/>
      <c r="EE16" s="199"/>
      <c r="EF16" s="198"/>
      <c r="EH16" s="202">
        <v>14</v>
      </c>
      <c r="EI16" s="201"/>
      <c r="EJ16" s="200"/>
      <c r="EK16" s="200"/>
      <c r="EL16" s="200"/>
      <c r="EM16" s="199"/>
      <c r="EN16" s="198"/>
      <c r="EP16" s="202">
        <v>14</v>
      </c>
      <c r="EQ16" s="201"/>
      <c r="ER16" s="200"/>
      <c r="ES16" s="200"/>
      <c r="ET16" s="200"/>
      <c r="EU16" s="199"/>
      <c r="EV16" s="198"/>
      <c r="EX16" s="202">
        <v>14</v>
      </c>
      <c r="EY16" s="201"/>
      <c r="EZ16" s="200"/>
      <c r="FA16" s="200"/>
      <c r="FB16" s="200"/>
      <c r="FC16" s="199"/>
      <c r="FD16" s="198"/>
      <c r="FF16" s="202">
        <v>14</v>
      </c>
      <c r="FG16" s="201">
        <v>2</v>
      </c>
      <c r="FH16" s="200">
        <v>0</v>
      </c>
      <c r="FI16" s="200">
        <v>12</v>
      </c>
      <c r="FJ16" s="200">
        <v>6</v>
      </c>
      <c r="FK16" s="207">
        <v>1140</v>
      </c>
      <c r="FL16" s="198">
        <v>1042</v>
      </c>
      <c r="FN16" s="202">
        <v>14</v>
      </c>
      <c r="FO16" s="201"/>
      <c r="FP16" s="200"/>
      <c r="FQ16" s="200"/>
      <c r="FR16" s="200"/>
      <c r="FS16" s="199"/>
      <c r="FT16" s="198"/>
      <c r="FV16" s="202">
        <v>14</v>
      </c>
      <c r="FW16" s="201"/>
      <c r="FX16" s="200"/>
      <c r="FY16" s="200"/>
      <c r="FZ16" s="200"/>
      <c r="GA16" s="199"/>
      <c r="GB16" s="198"/>
      <c r="GD16" s="202">
        <v>14</v>
      </c>
      <c r="GE16" s="201"/>
      <c r="GF16" s="200"/>
      <c r="GG16" s="200"/>
      <c r="GH16" s="200"/>
      <c r="GI16" s="199"/>
      <c r="GJ16" s="198"/>
      <c r="GL16" s="202">
        <v>14</v>
      </c>
      <c r="GM16" s="201"/>
      <c r="GN16" s="200"/>
      <c r="GO16" s="200"/>
      <c r="GP16" s="200"/>
      <c r="GQ16" s="199"/>
      <c r="GR16" s="198"/>
    </row>
    <row r="17" spans="2:200" x14ac:dyDescent="0.25">
      <c r="B17" s="202">
        <v>15</v>
      </c>
      <c r="C17" s="201"/>
      <c r="D17" s="200"/>
      <c r="E17" s="200"/>
      <c r="F17" s="200"/>
      <c r="G17" s="199"/>
      <c r="H17" s="198"/>
      <c r="J17" s="202">
        <v>15</v>
      </c>
      <c r="K17" s="201"/>
      <c r="L17" s="200"/>
      <c r="M17" s="200"/>
      <c r="N17" s="200"/>
      <c r="O17" s="199"/>
      <c r="P17" s="198"/>
      <c r="R17" s="202">
        <v>15</v>
      </c>
      <c r="S17" s="201">
        <v>2</v>
      </c>
      <c r="T17" s="200">
        <v>0</v>
      </c>
      <c r="U17" s="200">
        <v>12</v>
      </c>
      <c r="V17" s="200">
        <v>6</v>
      </c>
      <c r="W17" s="206">
        <v>1398</v>
      </c>
      <c r="X17" s="198">
        <v>1330</v>
      </c>
      <c r="Z17" s="202">
        <v>15</v>
      </c>
      <c r="AA17" s="201"/>
      <c r="AB17" s="200"/>
      <c r="AC17" s="200"/>
      <c r="AD17" s="200"/>
      <c r="AE17" s="199"/>
      <c r="AF17" s="198"/>
      <c r="AH17" s="202">
        <v>15</v>
      </c>
      <c r="AI17" s="201"/>
      <c r="AJ17" s="200"/>
      <c r="AK17" s="200"/>
      <c r="AL17" s="200"/>
      <c r="AM17" s="199"/>
      <c r="AN17" s="198"/>
      <c r="AP17" s="202">
        <v>15</v>
      </c>
      <c r="AQ17" s="201"/>
      <c r="AR17" s="200"/>
      <c r="AS17" s="200"/>
      <c r="AT17" s="200"/>
      <c r="AU17" s="204"/>
      <c r="AV17" s="198"/>
      <c r="AX17" s="202">
        <v>15</v>
      </c>
      <c r="AY17" s="201"/>
      <c r="AZ17" s="200"/>
      <c r="BA17" s="200"/>
      <c r="BB17" s="200"/>
      <c r="BC17" s="199"/>
      <c r="BD17" s="198"/>
      <c r="BF17" s="202">
        <v>15</v>
      </c>
      <c r="BG17" s="201"/>
      <c r="BH17" s="200"/>
      <c r="BI17" s="200"/>
      <c r="BJ17" s="200"/>
      <c r="BK17" s="199"/>
      <c r="BL17" s="198"/>
      <c r="BN17" s="202">
        <v>15</v>
      </c>
      <c r="BO17" s="201"/>
      <c r="BP17" s="200"/>
      <c r="BQ17" s="200"/>
      <c r="BR17" s="200"/>
      <c r="BS17" s="199"/>
      <c r="BT17" s="198"/>
      <c r="BV17" s="202">
        <v>15</v>
      </c>
      <c r="BW17" s="201"/>
      <c r="BX17" s="200"/>
      <c r="BY17" s="200"/>
      <c r="BZ17" s="200"/>
      <c r="CA17" s="199"/>
      <c r="CB17" s="198"/>
      <c r="CD17" s="202">
        <v>15</v>
      </c>
      <c r="CE17" s="201"/>
      <c r="CF17" s="200"/>
      <c r="CG17" s="200"/>
      <c r="CH17" s="200"/>
      <c r="CI17" s="199"/>
      <c r="CJ17" s="198"/>
      <c r="CL17" s="202">
        <v>15</v>
      </c>
      <c r="CM17" s="201"/>
      <c r="CN17" s="200"/>
      <c r="CO17" s="200"/>
      <c r="CP17" s="200"/>
      <c r="CQ17" s="199"/>
      <c r="CR17" s="198"/>
      <c r="CT17" s="202">
        <v>15</v>
      </c>
      <c r="CU17" s="201"/>
      <c r="CV17" s="200"/>
      <c r="CW17" s="200"/>
      <c r="CX17" s="200"/>
      <c r="CY17" s="199"/>
      <c r="CZ17" s="198"/>
      <c r="DB17" s="202">
        <v>15</v>
      </c>
      <c r="DC17" s="201"/>
      <c r="DD17" s="200"/>
      <c r="DE17" s="200"/>
      <c r="DF17" s="200"/>
      <c r="DG17" s="199"/>
      <c r="DH17" s="198"/>
      <c r="DJ17" s="202">
        <v>15</v>
      </c>
      <c r="DK17" s="201"/>
      <c r="DL17" s="200"/>
      <c r="DM17" s="200"/>
      <c r="DN17" s="200"/>
      <c r="DO17" s="199"/>
      <c r="DP17" s="198"/>
      <c r="DR17" s="202">
        <v>15</v>
      </c>
      <c r="DS17" s="201"/>
      <c r="DT17" s="200"/>
      <c r="DU17" s="200"/>
      <c r="DV17" s="200"/>
      <c r="DW17" s="199"/>
      <c r="DX17" s="198"/>
      <c r="DZ17" s="202">
        <v>15</v>
      </c>
      <c r="EA17" s="201"/>
      <c r="EB17" s="200"/>
      <c r="EC17" s="200"/>
      <c r="ED17" s="200"/>
      <c r="EE17" s="199"/>
      <c r="EF17" s="198"/>
      <c r="EH17" s="202">
        <v>15</v>
      </c>
      <c r="EI17" s="201"/>
      <c r="EJ17" s="200"/>
      <c r="EK17" s="200"/>
      <c r="EL17" s="200"/>
      <c r="EM17" s="199"/>
      <c r="EN17" s="198"/>
      <c r="EP17" s="202">
        <v>15</v>
      </c>
      <c r="EQ17" s="201"/>
      <c r="ER17" s="200"/>
      <c r="ES17" s="200"/>
      <c r="ET17" s="200"/>
      <c r="EU17" s="199"/>
      <c r="EV17" s="198"/>
      <c r="EX17" s="202">
        <v>15</v>
      </c>
      <c r="EY17" s="201"/>
      <c r="EZ17" s="200"/>
      <c r="FA17" s="200"/>
      <c r="FB17" s="200"/>
      <c r="FC17" s="199"/>
      <c r="FD17" s="198"/>
      <c r="FF17" s="202">
        <v>15</v>
      </c>
      <c r="FG17" s="201"/>
      <c r="FH17" s="200"/>
      <c r="FI17" s="200"/>
      <c r="FJ17" s="200"/>
      <c r="FK17" s="199"/>
      <c r="FL17" s="198"/>
      <c r="FN17" s="202">
        <v>15</v>
      </c>
      <c r="FO17" s="201"/>
      <c r="FP17" s="200"/>
      <c r="FQ17" s="200"/>
      <c r="FR17" s="200"/>
      <c r="FS17" s="199"/>
      <c r="FT17" s="198"/>
      <c r="FV17" s="202">
        <v>15</v>
      </c>
      <c r="FW17" s="201">
        <v>0</v>
      </c>
      <c r="FX17" s="200">
        <v>2</v>
      </c>
      <c r="FY17" s="200">
        <v>6</v>
      </c>
      <c r="FZ17" s="200">
        <v>12</v>
      </c>
      <c r="GA17" s="199">
        <v>1330</v>
      </c>
      <c r="GB17" s="198">
        <v>1398</v>
      </c>
      <c r="GD17" s="202">
        <v>15</v>
      </c>
      <c r="GE17" s="201"/>
      <c r="GF17" s="200"/>
      <c r="GG17" s="200"/>
      <c r="GH17" s="200"/>
      <c r="GI17" s="199"/>
      <c r="GJ17" s="198"/>
      <c r="GL17" s="202">
        <v>15</v>
      </c>
      <c r="GM17" s="201"/>
      <c r="GN17" s="200"/>
      <c r="GO17" s="200"/>
      <c r="GP17" s="200"/>
      <c r="GQ17" s="199"/>
      <c r="GR17" s="198"/>
    </row>
    <row r="18" spans="2:200" x14ac:dyDescent="0.25">
      <c r="B18" s="202">
        <v>16</v>
      </c>
      <c r="C18" s="201"/>
      <c r="D18" s="200"/>
      <c r="E18" s="205"/>
      <c r="F18" s="205"/>
      <c r="G18" s="204"/>
      <c r="H18" s="198"/>
      <c r="J18" s="202">
        <v>16</v>
      </c>
      <c r="K18" s="201"/>
      <c r="L18" s="200"/>
      <c r="M18" s="205"/>
      <c r="N18" s="205"/>
      <c r="O18" s="204"/>
      <c r="P18" s="198"/>
      <c r="R18" s="202">
        <v>16</v>
      </c>
      <c r="S18" s="201"/>
      <c r="T18" s="200"/>
      <c r="U18" s="205"/>
      <c r="V18" s="205"/>
      <c r="W18" s="204"/>
      <c r="X18" s="198"/>
      <c r="Z18" s="202">
        <v>16</v>
      </c>
      <c r="AA18" s="201"/>
      <c r="AB18" s="200"/>
      <c r="AC18" s="205"/>
      <c r="AD18" s="205"/>
      <c r="AE18" s="204"/>
      <c r="AF18" s="198"/>
      <c r="AH18" s="202">
        <v>16</v>
      </c>
      <c r="AI18" s="201"/>
      <c r="AJ18" s="200"/>
      <c r="AK18" s="205"/>
      <c r="AL18" s="205"/>
      <c r="AM18" s="204"/>
      <c r="AN18" s="198"/>
      <c r="AP18" s="202">
        <v>16</v>
      </c>
      <c r="AQ18" s="201"/>
      <c r="AR18" s="200"/>
      <c r="AS18" s="205"/>
      <c r="AT18" s="205"/>
      <c r="AU18" s="204"/>
      <c r="AV18" s="198"/>
      <c r="AX18" s="202">
        <v>16</v>
      </c>
      <c r="AY18" s="201"/>
      <c r="AZ18" s="200"/>
      <c r="BA18" s="205"/>
      <c r="BB18" s="205"/>
      <c r="BC18" s="204"/>
      <c r="BD18" s="198"/>
      <c r="BF18" s="202">
        <v>16</v>
      </c>
      <c r="BG18" s="201"/>
      <c r="BH18" s="200"/>
      <c r="BI18" s="205"/>
      <c r="BJ18" s="205"/>
      <c r="BK18" s="204"/>
      <c r="BL18" s="198"/>
      <c r="BN18" s="202">
        <v>16</v>
      </c>
      <c r="BO18" s="201"/>
      <c r="BP18" s="200"/>
      <c r="BQ18" s="205"/>
      <c r="BR18" s="205"/>
      <c r="BS18" s="204"/>
      <c r="BT18" s="198"/>
      <c r="BV18" s="202">
        <v>16</v>
      </c>
      <c r="BW18" s="201"/>
      <c r="BX18" s="200"/>
      <c r="BY18" s="205"/>
      <c r="BZ18" s="205"/>
      <c r="CA18" s="204"/>
      <c r="CB18" s="198"/>
      <c r="CD18" s="202">
        <v>16</v>
      </c>
      <c r="CE18" s="201"/>
      <c r="CF18" s="200"/>
      <c r="CG18" s="205"/>
      <c r="CH18" s="205"/>
      <c r="CI18" s="204"/>
      <c r="CJ18" s="198"/>
      <c r="CL18" s="202">
        <v>16</v>
      </c>
      <c r="CM18" s="201"/>
      <c r="CN18" s="200"/>
      <c r="CO18" s="205"/>
      <c r="CP18" s="205"/>
      <c r="CQ18" s="204"/>
      <c r="CR18" s="198"/>
      <c r="CT18" s="202">
        <v>16</v>
      </c>
      <c r="CU18" s="201"/>
      <c r="CV18" s="200"/>
      <c r="CW18" s="205"/>
      <c r="CX18" s="205"/>
      <c r="CY18" s="204"/>
      <c r="CZ18" s="198"/>
      <c r="DB18" s="202">
        <v>16</v>
      </c>
      <c r="DC18" s="201"/>
      <c r="DD18" s="200"/>
      <c r="DE18" s="205"/>
      <c r="DF18" s="205"/>
      <c r="DG18" s="204"/>
      <c r="DH18" s="198"/>
      <c r="DJ18" s="202">
        <v>16</v>
      </c>
      <c r="DK18" s="201"/>
      <c r="DL18" s="200"/>
      <c r="DM18" s="205"/>
      <c r="DN18" s="205"/>
      <c r="DO18" s="204"/>
      <c r="DP18" s="198"/>
      <c r="DR18" s="202">
        <v>16</v>
      </c>
      <c r="DS18" s="201"/>
      <c r="DT18" s="200"/>
      <c r="DU18" s="205"/>
      <c r="DV18" s="205"/>
      <c r="DW18" s="204"/>
      <c r="DX18" s="198"/>
      <c r="DZ18" s="202">
        <v>16</v>
      </c>
      <c r="EA18" s="201"/>
      <c r="EB18" s="200"/>
      <c r="EC18" s="205"/>
      <c r="ED18" s="205"/>
      <c r="EE18" s="204"/>
      <c r="EF18" s="198"/>
      <c r="EH18" s="202">
        <v>16</v>
      </c>
      <c r="EI18" s="201"/>
      <c r="EJ18" s="200"/>
      <c r="EK18" s="205"/>
      <c r="EL18" s="205"/>
      <c r="EM18" s="204"/>
      <c r="EN18" s="198"/>
      <c r="EP18" s="202">
        <v>16</v>
      </c>
      <c r="EQ18" s="201"/>
      <c r="ER18" s="200"/>
      <c r="ES18" s="205"/>
      <c r="ET18" s="205"/>
      <c r="EU18" s="204"/>
      <c r="EV18" s="198"/>
      <c r="EX18" s="202">
        <v>16</v>
      </c>
      <c r="EY18" s="201"/>
      <c r="EZ18" s="200"/>
      <c r="FA18" s="205"/>
      <c r="FB18" s="205"/>
      <c r="FC18" s="204"/>
      <c r="FD18" s="198"/>
      <c r="FF18" s="202">
        <v>16</v>
      </c>
      <c r="FG18" s="201"/>
      <c r="FH18" s="200"/>
      <c r="FI18" s="205"/>
      <c r="FJ18" s="205"/>
      <c r="FK18" s="204"/>
      <c r="FL18" s="198"/>
      <c r="FN18" s="202">
        <v>16</v>
      </c>
      <c r="FO18" s="201"/>
      <c r="FP18" s="200"/>
      <c r="FQ18" s="205"/>
      <c r="FR18" s="205"/>
      <c r="FS18" s="204"/>
      <c r="FT18" s="198"/>
      <c r="FV18" s="202">
        <v>16</v>
      </c>
      <c r="FW18" s="201"/>
      <c r="FX18" s="200"/>
      <c r="FY18" s="205"/>
      <c r="FZ18" s="205"/>
      <c r="GA18" s="204"/>
      <c r="GB18" s="198"/>
      <c r="GD18" s="202">
        <v>16</v>
      </c>
      <c r="GE18" s="201"/>
      <c r="GF18" s="200"/>
      <c r="GG18" s="205"/>
      <c r="GH18" s="205"/>
      <c r="GI18" s="204"/>
      <c r="GJ18" s="198"/>
      <c r="GL18" s="202">
        <v>16</v>
      </c>
      <c r="GM18" s="201"/>
      <c r="GN18" s="200"/>
      <c r="GO18" s="205"/>
      <c r="GP18" s="205"/>
      <c r="GQ18" s="204"/>
      <c r="GR18" s="198"/>
    </row>
    <row r="19" spans="2:200" x14ac:dyDescent="0.25">
      <c r="B19" s="202">
        <v>17</v>
      </c>
      <c r="C19" s="201"/>
      <c r="D19" s="200"/>
      <c r="E19" s="200"/>
      <c r="F19" s="200"/>
      <c r="G19" s="199"/>
      <c r="H19" s="198"/>
      <c r="J19" s="202">
        <v>17</v>
      </c>
      <c r="K19" s="201"/>
      <c r="L19" s="200"/>
      <c r="M19" s="200"/>
      <c r="N19" s="200"/>
      <c r="O19" s="199"/>
      <c r="P19" s="198"/>
      <c r="R19" s="202">
        <v>17</v>
      </c>
      <c r="S19" s="201"/>
      <c r="T19" s="200"/>
      <c r="U19" s="200"/>
      <c r="V19" s="200"/>
      <c r="W19" s="199"/>
      <c r="X19" s="198"/>
      <c r="Z19" s="202">
        <v>17</v>
      </c>
      <c r="AA19" s="201"/>
      <c r="AB19" s="200"/>
      <c r="AC19" s="200"/>
      <c r="AD19" s="200"/>
      <c r="AE19" s="199"/>
      <c r="AF19" s="198"/>
      <c r="AH19" s="202">
        <v>17</v>
      </c>
      <c r="AI19" s="201"/>
      <c r="AJ19" s="200"/>
      <c r="AK19" s="200"/>
      <c r="AL19" s="200"/>
      <c r="AM19" s="199"/>
      <c r="AN19" s="198"/>
      <c r="AP19" s="202">
        <v>17</v>
      </c>
      <c r="AQ19" s="201">
        <v>2</v>
      </c>
      <c r="AR19" s="200">
        <v>0</v>
      </c>
      <c r="AS19" s="200">
        <v>14</v>
      </c>
      <c r="AT19" s="200">
        <v>4</v>
      </c>
      <c r="AU19" s="204">
        <v>1236</v>
      </c>
      <c r="AV19" s="198">
        <v>1090</v>
      </c>
      <c r="AX19" s="202">
        <v>17</v>
      </c>
      <c r="AY19" s="201"/>
      <c r="AZ19" s="200"/>
      <c r="BA19" s="200"/>
      <c r="BB19" s="200"/>
      <c r="BC19" s="199"/>
      <c r="BD19" s="198"/>
      <c r="BF19" s="202">
        <v>17</v>
      </c>
      <c r="BG19" s="201"/>
      <c r="BH19" s="200"/>
      <c r="BI19" s="200"/>
      <c r="BJ19" s="200"/>
      <c r="BK19" s="199"/>
      <c r="BL19" s="198"/>
      <c r="BN19" s="202">
        <v>17</v>
      </c>
      <c r="BO19" s="201"/>
      <c r="BP19" s="200"/>
      <c r="BQ19" s="200"/>
      <c r="BR19" s="200"/>
      <c r="BS19" s="199"/>
      <c r="BT19" s="198"/>
      <c r="BV19" s="202">
        <v>17</v>
      </c>
      <c r="BW19" s="201"/>
      <c r="BX19" s="200"/>
      <c r="BY19" s="200"/>
      <c r="BZ19" s="200"/>
      <c r="CA19" s="199"/>
      <c r="CB19" s="198"/>
      <c r="CD19" s="202">
        <v>17</v>
      </c>
      <c r="CE19" s="201"/>
      <c r="CF19" s="200"/>
      <c r="CG19" s="200"/>
      <c r="CH19" s="200"/>
      <c r="CI19" s="199"/>
      <c r="CJ19" s="198"/>
      <c r="CL19" s="202">
        <v>17</v>
      </c>
      <c r="CM19" s="201"/>
      <c r="CN19" s="200"/>
      <c r="CO19" s="200"/>
      <c r="CP19" s="200"/>
      <c r="CQ19" s="199"/>
      <c r="CR19" s="198"/>
      <c r="CT19" s="202">
        <v>17</v>
      </c>
      <c r="CU19" s="201"/>
      <c r="CV19" s="200"/>
      <c r="CW19" s="200"/>
      <c r="CX19" s="200"/>
      <c r="CY19" s="199"/>
      <c r="CZ19" s="198"/>
      <c r="DB19" s="202">
        <v>17</v>
      </c>
      <c r="DC19" s="201"/>
      <c r="DD19" s="200"/>
      <c r="DE19" s="200"/>
      <c r="DF19" s="200"/>
      <c r="DG19" s="199"/>
      <c r="DH19" s="198"/>
      <c r="DJ19" s="202">
        <v>17</v>
      </c>
      <c r="DK19" s="201"/>
      <c r="DL19" s="200"/>
      <c r="DM19" s="200"/>
      <c r="DN19" s="200"/>
      <c r="DO19" s="199"/>
      <c r="DP19" s="198"/>
      <c r="DR19" s="202">
        <v>17</v>
      </c>
      <c r="DS19" s="201"/>
      <c r="DT19" s="200"/>
      <c r="DU19" s="200"/>
      <c r="DV19" s="200"/>
      <c r="DW19" s="199"/>
      <c r="DX19" s="198"/>
      <c r="DZ19" s="202">
        <v>17</v>
      </c>
      <c r="EA19" s="201"/>
      <c r="EB19" s="200"/>
      <c r="EC19" s="200"/>
      <c r="ED19" s="200"/>
      <c r="EE19" s="199"/>
      <c r="EF19" s="198"/>
      <c r="EH19" s="202">
        <v>17</v>
      </c>
      <c r="EI19" s="201"/>
      <c r="EJ19" s="200"/>
      <c r="EK19" s="200"/>
      <c r="EL19" s="200"/>
      <c r="EM19" s="199"/>
      <c r="EN19" s="198"/>
      <c r="EP19" s="202">
        <v>17</v>
      </c>
      <c r="EQ19" s="201"/>
      <c r="ER19" s="200"/>
      <c r="ES19" s="200"/>
      <c r="ET19" s="200"/>
      <c r="EU19" s="199"/>
      <c r="EV19" s="198"/>
      <c r="EX19" s="202">
        <v>17</v>
      </c>
      <c r="EY19" s="201"/>
      <c r="EZ19" s="200"/>
      <c r="FA19" s="200"/>
      <c r="FB19" s="200"/>
      <c r="FC19" s="199"/>
      <c r="FD19" s="198"/>
      <c r="FF19" s="202">
        <v>17</v>
      </c>
      <c r="FG19" s="201">
        <v>0</v>
      </c>
      <c r="FH19" s="200">
        <v>2</v>
      </c>
      <c r="FI19" s="200">
        <v>4</v>
      </c>
      <c r="FJ19" s="200">
        <v>14</v>
      </c>
      <c r="FK19" s="199">
        <v>1090</v>
      </c>
      <c r="FL19" s="198">
        <v>1236</v>
      </c>
      <c r="FN19" s="202">
        <v>17</v>
      </c>
      <c r="FO19" s="201"/>
      <c r="FP19" s="200"/>
      <c r="FQ19" s="200"/>
      <c r="FR19" s="200"/>
      <c r="FS19" s="199"/>
      <c r="FT19" s="198"/>
      <c r="FV19" s="202">
        <v>17</v>
      </c>
      <c r="FW19" s="201"/>
      <c r="FX19" s="200"/>
      <c r="FY19" s="200"/>
      <c r="FZ19" s="200"/>
      <c r="GA19" s="199"/>
      <c r="GB19" s="198"/>
      <c r="GD19" s="202">
        <v>17</v>
      </c>
      <c r="GE19" s="201"/>
      <c r="GF19" s="200"/>
      <c r="GG19" s="200"/>
      <c r="GH19" s="200"/>
      <c r="GI19" s="199"/>
      <c r="GJ19" s="198"/>
      <c r="GL19" s="202">
        <v>17</v>
      </c>
      <c r="GM19" s="201"/>
      <c r="GN19" s="200"/>
      <c r="GO19" s="200"/>
      <c r="GP19" s="200"/>
      <c r="GQ19" s="199"/>
      <c r="GR19" s="198"/>
    </row>
    <row r="20" spans="2:200" x14ac:dyDescent="0.25">
      <c r="B20" s="202">
        <v>18</v>
      </c>
      <c r="C20" s="201"/>
      <c r="D20" s="203"/>
      <c r="E20" s="203"/>
      <c r="F20" s="203"/>
      <c r="G20" s="199"/>
      <c r="H20" s="198"/>
      <c r="J20" s="202">
        <v>18</v>
      </c>
      <c r="K20" s="201"/>
      <c r="L20" s="203"/>
      <c r="M20" s="203"/>
      <c r="N20" s="203"/>
      <c r="O20" s="199"/>
      <c r="P20" s="198"/>
      <c r="R20" s="202">
        <v>18</v>
      </c>
      <c r="S20" s="201"/>
      <c r="T20" s="203"/>
      <c r="U20" s="203"/>
      <c r="V20" s="203"/>
      <c r="W20" s="199"/>
      <c r="X20" s="198"/>
      <c r="Z20" s="202">
        <v>18</v>
      </c>
      <c r="AA20" s="201"/>
      <c r="AB20" s="203"/>
      <c r="AC20" s="203"/>
      <c r="AD20" s="203"/>
      <c r="AE20" s="199"/>
      <c r="AF20" s="198"/>
      <c r="AH20" s="202">
        <v>18</v>
      </c>
      <c r="AI20" s="201">
        <v>2</v>
      </c>
      <c r="AJ20" s="203">
        <v>0</v>
      </c>
      <c r="AK20" s="203">
        <v>10</v>
      </c>
      <c r="AL20" s="203">
        <v>8</v>
      </c>
      <c r="AM20" s="199">
        <v>1304</v>
      </c>
      <c r="AN20" s="198">
        <v>1287</v>
      </c>
      <c r="AP20" s="202">
        <v>18</v>
      </c>
      <c r="AQ20" s="201">
        <v>0</v>
      </c>
      <c r="AR20" s="203">
        <v>2</v>
      </c>
      <c r="AS20" s="203">
        <v>8</v>
      </c>
      <c r="AT20" s="203">
        <v>10</v>
      </c>
      <c r="AU20" s="204">
        <v>1287</v>
      </c>
      <c r="AV20" s="198">
        <v>1304</v>
      </c>
      <c r="AX20" s="202">
        <v>18</v>
      </c>
      <c r="AY20" s="201"/>
      <c r="AZ20" s="203"/>
      <c r="BA20" s="203"/>
      <c r="BB20" s="203"/>
      <c r="BC20" s="199"/>
      <c r="BD20" s="198"/>
      <c r="BF20" s="202">
        <v>18</v>
      </c>
      <c r="BG20" s="201"/>
      <c r="BH20" s="203"/>
      <c r="BI20" s="203"/>
      <c r="BJ20" s="203"/>
      <c r="BK20" s="199"/>
      <c r="BL20" s="198"/>
      <c r="BN20" s="202">
        <v>18</v>
      </c>
      <c r="BO20" s="201"/>
      <c r="BP20" s="203"/>
      <c r="BQ20" s="203"/>
      <c r="BR20" s="203"/>
      <c r="BS20" s="199"/>
      <c r="BT20" s="198"/>
      <c r="BV20" s="202">
        <v>18</v>
      </c>
      <c r="BW20" s="201"/>
      <c r="BX20" s="203"/>
      <c r="BY20" s="203"/>
      <c r="BZ20" s="203"/>
      <c r="CA20" s="199"/>
      <c r="CB20" s="198"/>
      <c r="CD20" s="202">
        <v>18</v>
      </c>
      <c r="CE20" s="201"/>
      <c r="CF20" s="203"/>
      <c r="CG20" s="203"/>
      <c r="CH20" s="203"/>
      <c r="CI20" s="199"/>
      <c r="CJ20" s="198"/>
      <c r="CL20" s="202">
        <v>18</v>
      </c>
      <c r="CM20" s="201"/>
      <c r="CN20" s="203"/>
      <c r="CO20" s="203"/>
      <c r="CP20" s="203"/>
      <c r="CQ20" s="199"/>
      <c r="CR20" s="198"/>
      <c r="CT20" s="202">
        <v>18</v>
      </c>
      <c r="CU20" s="201"/>
      <c r="CV20" s="203"/>
      <c r="CW20" s="203"/>
      <c r="CX20" s="203"/>
      <c r="CY20" s="199"/>
      <c r="CZ20" s="198"/>
      <c r="DB20" s="202">
        <v>18</v>
      </c>
      <c r="DC20" s="201"/>
      <c r="DD20" s="203"/>
      <c r="DE20" s="203"/>
      <c r="DF20" s="203"/>
      <c r="DG20" s="199"/>
      <c r="DH20" s="198"/>
      <c r="DJ20" s="202">
        <v>18</v>
      </c>
      <c r="DK20" s="201"/>
      <c r="DL20" s="203"/>
      <c r="DM20" s="203"/>
      <c r="DN20" s="203"/>
      <c r="DO20" s="199"/>
      <c r="DP20" s="198"/>
      <c r="DR20" s="202">
        <v>18</v>
      </c>
      <c r="DS20" s="201"/>
      <c r="DT20" s="203"/>
      <c r="DU20" s="203"/>
      <c r="DV20" s="203"/>
      <c r="DW20" s="199"/>
      <c r="DX20" s="198"/>
      <c r="DZ20" s="202">
        <v>18</v>
      </c>
      <c r="EA20" s="201"/>
      <c r="EB20" s="203"/>
      <c r="EC20" s="203"/>
      <c r="ED20" s="203"/>
      <c r="EE20" s="199" t="s">
        <v>109</v>
      </c>
      <c r="EF20" s="198"/>
      <c r="EH20" s="202">
        <v>18</v>
      </c>
      <c r="EI20" s="201"/>
      <c r="EJ20" s="203"/>
      <c r="EK20" s="203"/>
      <c r="EL20" s="203"/>
      <c r="EM20" s="199"/>
      <c r="EN20" s="198"/>
      <c r="EP20" s="202">
        <v>18</v>
      </c>
      <c r="EQ20" s="201"/>
      <c r="ER20" s="203"/>
      <c r="ES20" s="203"/>
      <c r="ET20" s="203"/>
      <c r="EU20" s="199"/>
      <c r="EV20" s="198"/>
      <c r="EX20" s="202">
        <v>18</v>
      </c>
      <c r="EY20" s="201"/>
      <c r="EZ20" s="203"/>
      <c r="FA20" s="203"/>
      <c r="FB20" s="203"/>
      <c r="FC20" s="199"/>
      <c r="FD20" s="198"/>
      <c r="FF20" s="202">
        <v>18</v>
      </c>
      <c r="FG20" s="201"/>
      <c r="FH20" s="203"/>
      <c r="FI20" s="203"/>
      <c r="FJ20" s="203"/>
      <c r="FK20" s="199"/>
      <c r="FL20" s="198"/>
      <c r="FN20" s="202">
        <v>18</v>
      </c>
      <c r="FO20" s="201"/>
      <c r="FP20" s="203"/>
      <c r="FQ20" s="203"/>
      <c r="FR20" s="203"/>
      <c r="FS20" s="199"/>
      <c r="FT20" s="198"/>
      <c r="FV20" s="202">
        <v>18</v>
      </c>
      <c r="FW20" s="201"/>
      <c r="FX20" s="203"/>
      <c r="FY20" s="203"/>
      <c r="FZ20" s="203"/>
      <c r="GA20" s="199"/>
      <c r="GB20" s="198"/>
      <c r="GD20" s="202">
        <v>18</v>
      </c>
      <c r="GE20" s="201"/>
      <c r="GF20" s="203"/>
      <c r="GG20" s="203"/>
      <c r="GH20" s="203"/>
      <c r="GI20" s="199"/>
      <c r="GJ20" s="198"/>
      <c r="GL20" s="202">
        <v>18</v>
      </c>
      <c r="GM20" s="201"/>
      <c r="GN20" s="203"/>
      <c r="GO20" s="203"/>
      <c r="GP20" s="203"/>
      <c r="GQ20" s="199"/>
      <c r="GR20" s="198"/>
    </row>
    <row r="21" spans="2:200" x14ac:dyDescent="0.25">
      <c r="B21" s="202">
        <v>19</v>
      </c>
      <c r="C21" s="201"/>
      <c r="D21" s="200"/>
      <c r="E21" s="200"/>
      <c r="F21" s="200"/>
      <c r="G21" s="199"/>
      <c r="H21" s="198"/>
      <c r="J21" s="202">
        <v>19</v>
      </c>
      <c r="K21" s="201"/>
      <c r="L21" s="200"/>
      <c r="M21" s="200"/>
      <c r="N21" s="200"/>
      <c r="O21" s="199"/>
      <c r="P21" s="198"/>
      <c r="R21" s="202">
        <v>19</v>
      </c>
      <c r="S21" s="201"/>
      <c r="T21" s="200"/>
      <c r="U21" s="200"/>
      <c r="V21" s="200"/>
      <c r="W21" s="199"/>
      <c r="X21" s="198"/>
      <c r="Z21" s="202">
        <v>19</v>
      </c>
      <c r="AA21" s="201"/>
      <c r="AB21" s="200"/>
      <c r="AC21" s="200"/>
      <c r="AD21" s="200"/>
      <c r="AE21" s="199"/>
      <c r="AF21" s="198"/>
      <c r="AH21" s="202">
        <v>19</v>
      </c>
      <c r="AI21" s="201"/>
      <c r="AJ21" s="200"/>
      <c r="AK21" s="200"/>
      <c r="AL21" s="200"/>
      <c r="AM21" s="199"/>
      <c r="AN21" s="198"/>
      <c r="AP21" s="202">
        <v>19</v>
      </c>
      <c r="AQ21" s="201"/>
      <c r="AR21" s="200"/>
      <c r="AS21" s="200"/>
      <c r="AT21" s="200"/>
      <c r="AU21" s="199"/>
      <c r="AV21" s="198"/>
      <c r="AX21" s="202">
        <v>19</v>
      </c>
      <c r="AY21" s="201"/>
      <c r="AZ21" s="200"/>
      <c r="BA21" s="200"/>
      <c r="BB21" s="200"/>
      <c r="BC21" s="199"/>
      <c r="BD21" s="198"/>
      <c r="BF21" s="202">
        <v>19</v>
      </c>
      <c r="BG21" s="201"/>
      <c r="BH21" s="200"/>
      <c r="BI21" s="200"/>
      <c r="BJ21" s="200"/>
      <c r="BK21" s="199"/>
      <c r="BL21" s="198"/>
      <c r="BN21" s="202">
        <v>19</v>
      </c>
      <c r="BO21" s="201"/>
      <c r="BP21" s="200"/>
      <c r="BQ21" s="200"/>
      <c r="BR21" s="200"/>
      <c r="BS21" s="199"/>
      <c r="BT21" s="198"/>
      <c r="BV21" s="202">
        <v>19</v>
      </c>
      <c r="BW21" s="201"/>
      <c r="BX21" s="200"/>
      <c r="BY21" s="200"/>
      <c r="BZ21" s="200"/>
      <c r="CA21" s="199"/>
      <c r="CB21" s="198"/>
      <c r="CD21" s="202">
        <v>19</v>
      </c>
      <c r="CE21" s="201"/>
      <c r="CF21" s="200"/>
      <c r="CG21" s="200"/>
      <c r="CH21" s="200"/>
      <c r="CI21" s="199"/>
      <c r="CJ21" s="198"/>
      <c r="CL21" s="202">
        <v>19</v>
      </c>
      <c r="CM21" s="201"/>
      <c r="CN21" s="200"/>
      <c r="CO21" s="200"/>
      <c r="CP21" s="200"/>
      <c r="CQ21" s="199"/>
      <c r="CR21" s="198"/>
      <c r="CT21" s="202">
        <v>19</v>
      </c>
      <c r="CU21" s="201"/>
      <c r="CV21" s="200"/>
      <c r="CW21" s="200"/>
      <c r="CX21" s="200"/>
      <c r="CY21" s="199"/>
      <c r="CZ21" s="198"/>
      <c r="DB21" s="202">
        <v>19</v>
      </c>
      <c r="DC21" s="201"/>
      <c r="DD21" s="200"/>
      <c r="DE21" s="200"/>
      <c r="DF21" s="200"/>
      <c r="DG21" s="199"/>
      <c r="DH21" s="198"/>
      <c r="DJ21" s="202">
        <v>19</v>
      </c>
      <c r="DK21" s="201"/>
      <c r="DL21" s="200"/>
      <c r="DM21" s="200"/>
      <c r="DN21" s="200"/>
      <c r="DO21" s="199"/>
      <c r="DP21" s="198"/>
      <c r="DR21" s="202">
        <v>19</v>
      </c>
      <c r="DS21" s="201"/>
      <c r="DT21" s="200"/>
      <c r="DU21" s="200"/>
      <c r="DV21" s="200"/>
      <c r="DW21" s="199"/>
      <c r="DX21" s="198"/>
      <c r="DZ21" s="202">
        <v>19</v>
      </c>
      <c r="EA21" s="201"/>
      <c r="EB21" s="200"/>
      <c r="EC21" s="200"/>
      <c r="ED21" s="200"/>
      <c r="EE21" s="199"/>
      <c r="EF21" s="198"/>
      <c r="EH21" s="202">
        <v>19</v>
      </c>
      <c r="EI21" s="201"/>
      <c r="EJ21" s="200"/>
      <c r="EK21" s="200"/>
      <c r="EL21" s="200"/>
      <c r="EM21" s="199"/>
      <c r="EN21" s="198"/>
      <c r="EP21" s="202">
        <v>19</v>
      </c>
      <c r="EQ21" s="201"/>
      <c r="ER21" s="200"/>
      <c r="ES21" s="200"/>
      <c r="ET21" s="200"/>
      <c r="EU21" s="199"/>
      <c r="EV21" s="198"/>
      <c r="EX21" s="202">
        <v>19</v>
      </c>
      <c r="EY21" s="201"/>
      <c r="EZ21" s="200"/>
      <c r="FA21" s="200"/>
      <c r="FB21" s="200"/>
      <c r="FC21" s="199"/>
      <c r="FD21" s="198"/>
      <c r="FF21" s="202">
        <v>19</v>
      </c>
      <c r="FG21" s="201"/>
      <c r="FH21" s="200"/>
      <c r="FI21" s="200"/>
      <c r="FJ21" s="200"/>
      <c r="FK21" s="199"/>
      <c r="FL21" s="198"/>
      <c r="FN21" s="202">
        <v>19</v>
      </c>
      <c r="FO21" s="201"/>
      <c r="FP21" s="200"/>
      <c r="FQ21" s="200"/>
      <c r="FR21" s="200"/>
      <c r="FS21" s="199"/>
      <c r="FT21" s="198"/>
      <c r="FV21" s="202">
        <v>19</v>
      </c>
      <c r="FW21" s="201"/>
      <c r="FX21" s="200"/>
      <c r="FY21" s="200"/>
      <c r="FZ21" s="200"/>
      <c r="GA21" s="199"/>
      <c r="GB21" s="198"/>
      <c r="GD21" s="202">
        <v>19</v>
      </c>
      <c r="GE21" s="201"/>
      <c r="GF21" s="200"/>
      <c r="GG21" s="200"/>
      <c r="GH21" s="200"/>
      <c r="GI21" s="199"/>
      <c r="GJ21" s="198"/>
      <c r="GL21" s="202">
        <v>19</v>
      </c>
      <c r="GM21" s="201"/>
      <c r="GN21" s="200"/>
      <c r="GO21" s="200"/>
      <c r="GP21" s="200"/>
      <c r="GQ21" s="199"/>
      <c r="GR21" s="198"/>
    </row>
    <row r="22" spans="2:200" x14ac:dyDescent="0.25">
      <c r="B22" s="202">
        <v>20</v>
      </c>
      <c r="C22" s="201"/>
      <c r="D22" s="200"/>
      <c r="E22" s="200"/>
      <c r="F22" s="200"/>
      <c r="G22" s="199"/>
      <c r="H22" s="198"/>
      <c r="J22" s="202">
        <v>20</v>
      </c>
      <c r="K22" s="201"/>
      <c r="L22" s="200"/>
      <c r="M22" s="200"/>
      <c r="N22" s="200"/>
      <c r="O22" s="199"/>
      <c r="P22" s="198"/>
      <c r="R22" s="202">
        <v>20</v>
      </c>
      <c r="S22" s="201"/>
      <c r="T22" s="200"/>
      <c r="U22" s="200"/>
      <c r="V22" s="200"/>
      <c r="W22" s="199"/>
      <c r="X22" s="198"/>
      <c r="Z22" s="202">
        <v>20</v>
      </c>
      <c r="AA22" s="201"/>
      <c r="AB22" s="200"/>
      <c r="AC22" s="200"/>
      <c r="AD22" s="200"/>
      <c r="AE22" s="199"/>
      <c r="AF22" s="198"/>
      <c r="AH22" s="202">
        <v>20</v>
      </c>
      <c r="AI22" s="201"/>
      <c r="AJ22" s="200"/>
      <c r="AK22" s="200"/>
      <c r="AL22" s="200"/>
      <c r="AM22" s="199"/>
      <c r="AN22" s="198"/>
      <c r="AP22" s="202">
        <v>20</v>
      </c>
      <c r="AQ22" s="201"/>
      <c r="AR22" s="200"/>
      <c r="AS22" s="200"/>
      <c r="AT22" s="200"/>
      <c r="AU22" s="199"/>
      <c r="AV22" s="198"/>
      <c r="AX22" s="202">
        <v>20</v>
      </c>
      <c r="AY22" s="201"/>
      <c r="AZ22" s="200"/>
      <c r="BA22" s="200"/>
      <c r="BB22" s="200"/>
      <c r="BC22" s="199"/>
      <c r="BD22" s="198"/>
      <c r="BF22" s="202">
        <v>20</v>
      </c>
      <c r="BG22" s="201"/>
      <c r="BH22" s="200"/>
      <c r="BI22" s="200"/>
      <c r="BJ22" s="200"/>
      <c r="BK22" s="199"/>
      <c r="BL22" s="198"/>
      <c r="BN22" s="202">
        <v>20</v>
      </c>
      <c r="BO22" s="201"/>
      <c r="BP22" s="200"/>
      <c r="BQ22" s="200"/>
      <c r="BR22" s="200"/>
      <c r="BS22" s="199"/>
      <c r="BT22" s="198"/>
      <c r="BV22" s="202">
        <v>20</v>
      </c>
      <c r="BW22" s="201"/>
      <c r="BX22" s="200"/>
      <c r="BY22" s="200"/>
      <c r="BZ22" s="200"/>
      <c r="CA22" s="199"/>
      <c r="CB22" s="198"/>
      <c r="CD22" s="202">
        <v>20</v>
      </c>
      <c r="CE22" s="201"/>
      <c r="CF22" s="200"/>
      <c r="CG22" s="200"/>
      <c r="CH22" s="200"/>
      <c r="CI22" s="199"/>
      <c r="CJ22" s="198"/>
      <c r="CL22" s="202">
        <v>20</v>
      </c>
      <c r="CM22" s="201"/>
      <c r="CN22" s="200"/>
      <c r="CO22" s="200"/>
      <c r="CP22" s="200"/>
      <c r="CQ22" s="199"/>
      <c r="CR22" s="198"/>
      <c r="CT22" s="202">
        <v>20</v>
      </c>
      <c r="CU22" s="201"/>
      <c r="CV22" s="200"/>
      <c r="CW22" s="200"/>
      <c r="CX22" s="200"/>
      <c r="CY22" s="199"/>
      <c r="CZ22" s="198"/>
      <c r="DB22" s="202">
        <v>20</v>
      </c>
      <c r="DC22" s="201"/>
      <c r="DD22" s="200"/>
      <c r="DE22" s="200"/>
      <c r="DF22" s="200"/>
      <c r="DG22" s="199"/>
      <c r="DH22" s="198"/>
      <c r="DJ22" s="202">
        <v>20</v>
      </c>
      <c r="DK22" s="201"/>
      <c r="DL22" s="200"/>
      <c r="DM22" s="200"/>
      <c r="DN22" s="200"/>
      <c r="DO22" s="199"/>
      <c r="DP22" s="198"/>
      <c r="DR22" s="202">
        <v>20</v>
      </c>
      <c r="DS22" s="201"/>
      <c r="DT22" s="200"/>
      <c r="DU22" s="200"/>
      <c r="DV22" s="200"/>
      <c r="DW22" s="199"/>
      <c r="DX22" s="198"/>
      <c r="DZ22" s="202">
        <v>20</v>
      </c>
      <c r="EA22" s="201"/>
      <c r="EB22" s="200"/>
      <c r="EC22" s="200"/>
      <c r="ED22" s="200"/>
      <c r="EE22" s="199"/>
      <c r="EF22" s="198"/>
      <c r="EH22" s="202">
        <v>20</v>
      </c>
      <c r="EI22" s="201"/>
      <c r="EJ22" s="200"/>
      <c r="EK22" s="200"/>
      <c r="EL22" s="200"/>
      <c r="EM22" s="199"/>
      <c r="EN22" s="198"/>
      <c r="EP22" s="202">
        <v>20</v>
      </c>
      <c r="EQ22" s="201"/>
      <c r="ER22" s="200"/>
      <c r="ES22" s="200"/>
      <c r="ET22" s="200"/>
      <c r="EU22" s="199"/>
      <c r="EV22" s="198"/>
      <c r="EX22" s="202">
        <v>20</v>
      </c>
      <c r="EY22" s="201"/>
      <c r="EZ22" s="200"/>
      <c r="FA22" s="200"/>
      <c r="FB22" s="200"/>
      <c r="FC22" s="199"/>
      <c r="FD22" s="198"/>
      <c r="FF22" s="202">
        <v>20</v>
      </c>
      <c r="FG22" s="201"/>
      <c r="FH22" s="200"/>
      <c r="FI22" s="200"/>
      <c r="FJ22" s="200"/>
      <c r="FK22" s="199"/>
      <c r="FL22" s="198"/>
      <c r="FN22" s="202">
        <v>20</v>
      </c>
      <c r="FO22" s="201"/>
      <c r="FP22" s="200"/>
      <c r="FQ22" s="200"/>
      <c r="FR22" s="200"/>
      <c r="FS22" s="199"/>
      <c r="FT22" s="198"/>
      <c r="FV22" s="202">
        <v>20</v>
      </c>
      <c r="FW22" s="201"/>
      <c r="FX22" s="200"/>
      <c r="FY22" s="200"/>
      <c r="FZ22" s="200"/>
      <c r="GA22" s="199"/>
      <c r="GB22" s="198"/>
      <c r="GD22" s="202">
        <v>20</v>
      </c>
      <c r="GE22" s="201"/>
      <c r="GF22" s="200"/>
      <c r="GG22" s="200"/>
      <c r="GH22" s="200"/>
      <c r="GI22" s="199"/>
      <c r="GJ22" s="198"/>
      <c r="GL22" s="202">
        <v>20</v>
      </c>
      <c r="GM22" s="201"/>
      <c r="GN22" s="200"/>
      <c r="GO22" s="200"/>
      <c r="GP22" s="200"/>
      <c r="GQ22" s="199"/>
      <c r="GR22" s="198"/>
    </row>
    <row r="23" spans="2:200" x14ac:dyDescent="0.25">
      <c r="B23" s="202">
        <v>21</v>
      </c>
      <c r="C23" s="201"/>
      <c r="D23" s="200"/>
      <c r="E23" s="200"/>
      <c r="F23" s="200"/>
      <c r="G23" s="199"/>
      <c r="H23" s="198"/>
      <c r="J23" s="202">
        <v>21</v>
      </c>
      <c r="K23" s="201"/>
      <c r="L23" s="200"/>
      <c r="M23" s="200"/>
      <c r="N23" s="200"/>
      <c r="O23" s="199"/>
      <c r="P23" s="198"/>
      <c r="R23" s="202">
        <v>21</v>
      </c>
      <c r="S23" s="201"/>
      <c r="T23" s="200"/>
      <c r="U23" s="200"/>
      <c r="V23" s="200"/>
      <c r="W23" s="199"/>
      <c r="X23" s="198"/>
      <c r="Z23" s="202">
        <v>21</v>
      </c>
      <c r="AA23" s="201"/>
      <c r="AB23" s="200"/>
      <c r="AC23" s="200"/>
      <c r="AD23" s="200"/>
      <c r="AE23" s="199"/>
      <c r="AF23" s="198"/>
      <c r="AH23" s="202">
        <v>21</v>
      </c>
      <c r="AI23" s="201"/>
      <c r="AJ23" s="200"/>
      <c r="AK23" s="200"/>
      <c r="AL23" s="200"/>
      <c r="AM23" s="199"/>
      <c r="AN23" s="198"/>
      <c r="AP23" s="202">
        <v>21</v>
      </c>
      <c r="AQ23" s="201"/>
      <c r="AR23" s="200"/>
      <c r="AS23" s="200"/>
      <c r="AT23" s="200"/>
      <c r="AU23" s="199"/>
      <c r="AV23" s="198"/>
      <c r="AX23" s="202">
        <v>21</v>
      </c>
      <c r="AY23" s="201"/>
      <c r="AZ23" s="200"/>
      <c r="BA23" s="200"/>
      <c r="BB23" s="200"/>
      <c r="BC23" s="199"/>
      <c r="BD23" s="198"/>
      <c r="BF23" s="202">
        <v>21</v>
      </c>
      <c r="BG23" s="201"/>
      <c r="BH23" s="200"/>
      <c r="BI23" s="200"/>
      <c r="BJ23" s="200"/>
      <c r="BK23" s="199"/>
      <c r="BL23" s="198"/>
      <c r="BN23" s="202">
        <v>21</v>
      </c>
      <c r="BO23" s="201"/>
      <c r="BP23" s="200"/>
      <c r="BQ23" s="200"/>
      <c r="BR23" s="200"/>
      <c r="BS23" s="199"/>
      <c r="BT23" s="198"/>
      <c r="BV23" s="202">
        <v>21</v>
      </c>
      <c r="BW23" s="201"/>
      <c r="BX23" s="200"/>
      <c r="BY23" s="200"/>
      <c r="BZ23" s="200"/>
      <c r="CA23" s="199"/>
      <c r="CB23" s="198"/>
      <c r="CD23" s="202">
        <v>21</v>
      </c>
      <c r="CE23" s="201"/>
      <c r="CF23" s="200"/>
      <c r="CG23" s="200"/>
      <c r="CH23" s="200"/>
      <c r="CI23" s="199"/>
      <c r="CJ23" s="198"/>
      <c r="CL23" s="202">
        <v>21</v>
      </c>
      <c r="CM23" s="201"/>
      <c r="CN23" s="200"/>
      <c r="CO23" s="200"/>
      <c r="CP23" s="200"/>
      <c r="CQ23" s="199"/>
      <c r="CR23" s="198"/>
      <c r="CT23" s="202">
        <v>21</v>
      </c>
      <c r="CU23" s="201"/>
      <c r="CV23" s="200"/>
      <c r="CW23" s="200"/>
      <c r="CX23" s="200"/>
      <c r="CY23" s="199"/>
      <c r="CZ23" s="198"/>
      <c r="DB23" s="202">
        <v>21</v>
      </c>
      <c r="DC23" s="201"/>
      <c r="DD23" s="200"/>
      <c r="DE23" s="200"/>
      <c r="DF23" s="200"/>
      <c r="DG23" s="199"/>
      <c r="DH23" s="198"/>
      <c r="DJ23" s="202">
        <v>21</v>
      </c>
      <c r="DK23" s="201"/>
      <c r="DL23" s="200"/>
      <c r="DM23" s="200"/>
      <c r="DN23" s="200"/>
      <c r="DO23" s="199"/>
      <c r="DP23" s="198"/>
      <c r="DR23" s="202">
        <v>21</v>
      </c>
      <c r="DS23" s="201"/>
      <c r="DT23" s="200"/>
      <c r="DU23" s="200"/>
      <c r="DV23" s="200"/>
      <c r="DW23" s="199"/>
      <c r="DX23" s="198"/>
      <c r="DZ23" s="202">
        <v>21</v>
      </c>
      <c r="EA23" s="201"/>
      <c r="EB23" s="200"/>
      <c r="EC23" s="200"/>
      <c r="ED23" s="200"/>
      <c r="EE23" s="199"/>
      <c r="EF23" s="198"/>
      <c r="EH23" s="202">
        <v>21</v>
      </c>
      <c r="EI23" s="201"/>
      <c r="EJ23" s="200"/>
      <c r="EK23" s="200"/>
      <c r="EL23" s="200"/>
      <c r="EM23" s="199"/>
      <c r="EN23" s="198"/>
      <c r="EP23" s="202">
        <v>21</v>
      </c>
      <c r="EQ23" s="201"/>
      <c r="ER23" s="200"/>
      <c r="ES23" s="200"/>
      <c r="ET23" s="200"/>
      <c r="EU23" s="199"/>
      <c r="EV23" s="198"/>
      <c r="EX23" s="202">
        <v>21</v>
      </c>
      <c r="EY23" s="201"/>
      <c r="EZ23" s="200"/>
      <c r="FA23" s="200"/>
      <c r="FB23" s="200"/>
      <c r="FC23" s="199"/>
      <c r="FD23" s="198"/>
      <c r="FF23" s="202">
        <v>21</v>
      </c>
      <c r="FG23" s="201"/>
      <c r="FH23" s="200"/>
      <c r="FI23" s="200"/>
      <c r="FJ23" s="200"/>
      <c r="FK23" s="199"/>
      <c r="FL23" s="198"/>
      <c r="FN23" s="202">
        <v>21</v>
      </c>
      <c r="FO23" s="201"/>
      <c r="FP23" s="200"/>
      <c r="FQ23" s="200"/>
      <c r="FR23" s="200"/>
      <c r="FS23" s="199"/>
      <c r="FT23" s="198"/>
      <c r="FV23" s="202">
        <v>21</v>
      </c>
      <c r="FW23" s="201"/>
      <c r="FX23" s="200"/>
      <c r="FY23" s="200"/>
      <c r="FZ23" s="200"/>
      <c r="GA23" s="199"/>
      <c r="GB23" s="198"/>
      <c r="GD23" s="202">
        <v>21</v>
      </c>
      <c r="GE23" s="201"/>
      <c r="GF23" s="200"/>
      <c r="GG23" s="200"/>
      <c r="GH23" s="200"/>
      <c r="GI23" s="199"/>
      <c r="GJ23" s="198"/>
      <c r="GL23" s="202">
        <v>21</v>
      </c>
      <c r="GM23" s="201"/>
      <c r="GN23" s="200"/>
      <c r="GO23" s="200"/>
      <c r="GP23" s="200"/>
      <c r="GQ23" s="199"/>
      <c r="GR23" s="198"/>
    </row>
    <row r="24" spans="2:200" x14ac:dyDescent="0.25">
      <c r="B24" s="202">
        <v>22</v>
      </c>
      <c r="C24" s="201"/>
      <c r="D24" s="200"/>
      <c r="E24" s="200"/>
      <c r="F24" s="200"/>
      <c r="G24" s="199"/>
      <c r="H24" s="198"/>
      <c r="J24" s="202">
        <v>22</v>
      </c>
      <c r="K24" s="201"/>
      <c r="L24" s="200"/>
      <c r="M24" s="200"/>
      <c r="N24" s="200"/>
      <c r="O24" s="199"/>
      <c r="P24" s="198"/>
      <c r="R24" s="202">
        <v>22</v>
      </c>
      <c r="S24" s="201"/>
      <c r="T24" s="200"/>
      <c r="U24" s="200"/>
      <c r="V24" s="200"/>
      <c r="W24" s="199"/>
      <c r="X24" s="198"/>
      <c r="Z24" s="202">
        <v>22</v>
      </c>
      <c r="AA24" s="201"/>
      <c r="AB24" s="200"/>
      <c r="AC24" s="200"/>
      <c r="AD24" s="200"/>
      <c r="AE24" s="199"/>
      <c r="AF24" s="198"/>
      <c r="AH24" s="202">
        <v>22</v>
      </c>
      <c r="AI24" s="201"/>
      <c r="AJ24" s="200"/>
      <c r="AK24" s="200"/>
      <c r="AL24" s="200"/>
      <c r="AM24" s="199"/>
      <c r="AN24" s="198"/>
      <c r="AP24" s="202">
        <v>22</v>
      </c>
      <c r="AQ24" s="201"/>
      <c r="AR24" s="200"/>
      <c r="AS24" s="200"/>
      <c r="AT24" s="200"/>
      <c r="AU24" s="199"/>
      <c r="AV24" s="198"/>
      <c r="AX24" s="202">
        <v>22</v>
      </c>
      <c r="AY24" s="201"/>
      <c r="AZ24" s="200"/>
      <c r="BA24" s="200"/>
      <c r="BB24" s="200"/>
      <c r="BC24" s="199"/>
      <c r="BD24" s="198"/>
      <c r="BF24" s="202">
        <v>22</v>
      </c>
      <c r="BG24" s="201"/>
      <c r="BH24" s="200"/>
      <c r="BI24" s="200"/>
      <c r="BJ24" s="200"/>
      <c r="BK24" s="199"/>
      <c r="BL24" s="198"/>
      <c r="BN24" s="202">
        <v>22</v>
      </c>
      <c r="BO24" s="201"/>
      <c r="BP24" s="200"/>
      <c r="BQ24" s="200"/>
      <c r="BR24" s="200"/>
      <c r="BS24" s="199"/>
      <c r="BT24" s="198"/>
      <c r="BV24" s="202">
        <v>22</v>
      </c>
      <c r="BW24" s="201"/>
      <c r="BX24" s="200"/>
      <c r="BY24" s="200"/>
      <c r="BZ24" s="200"/>
      <c r="CA24" s="199"/>
      <c r="CB24" s="198"/>
      <c r="CD24" s="202">
        <v>22</v>
      </c>
      <c r="CE24" s="201"/>
      <c r="CF24" s="200"/>
      <c r="CG24" s="200"/>
      <c r="CH24" s="200"/>
      <c r="CI24" s="199"/>
      <c r="CJ24" s="198"/>
      <c r="CL24" s="202">
        <v>22</v>
      </c>
      <c r="CM24" s="201"/>
      <c r="CN24" s="200"/>
      <c r="CO24" s="200"/>
      <c r="CP24" s="200"/>
      <c r="CQ24" s="199"/>
      <c r="CR24" s="198"/>
      <c r="CT24" s="202">
        <v>22</v>
      </c>
      <c r="CU24" s="201"/>
      <c r="CV24" s="200"/>
      <c r="CW24" s="200"/>
      <c r="CX24" s="200"/>
      <c r="CY24" s="199"/>
      <c r="CZ24" s="198"/>
      <c r="DB24" s="202">
        <v>22</v>
      </c>
      <c r="DC24" s="201"/>
      <c r="DD24" s="200"/>
      <c r="DE24" s="200"/>
      <c r="DF24" s="200"/>
      <c r="DG24" s="199"/>
      <c r="DH24" s="198"/>
      <c r="DJ24" s="202">
        <v>22</v>
      </c>
      <c r="DK24" s="201"/>
      <c r="DL24" s="200"/>
      <c r="DM24" s="200"/>
      <c r="DN24" s="200"/>
      <c r="DO24" s="199"/>
      <c r="DP24" s="198"/>
      <c r="DR24" s="202">
        <v>22</v>
      </c>
      <c r="DS24" s="201"/>
      <c r="DT24" s="200"/>
      <c r="DU24" s="200"/>
      <c r="DV24" s="200"/>
      <c r="DW24" s="199"/>
      <c r="DX24" s="198"/>
      <c r="DZ24" s="202">
        <v>22</v>
      </c>
      <c r="EA24" s="201"/>
      <c r="EB24" s="200"/>
      <c r="EC24" s="200"/>
      <c r="ED24" s="200"/>
      <c r="EE24" s="199"/>
      <c r="EF24" s="198"/>
      <c r="EH24" s="202">
        <v>22</v>
      </c>
      <c r="EI24" s="201"/>
      <c r="EJ24" s="200"/>
      <c r="EK24" s="200"/>
      <c r="EL24" s="200"/>
      <c r="EM24" s="199"/>
      <c r="EN24" s="198"/>
      <c r="EP24" s="202">
        <v>22</v>
      </c>
      <c r="EQ24" s="201"/>
      <c r="ER24" s="200"/>
      <c r="ES24" s="200"/>
      <c r="ET24" s="200"/>
      <c r="EU24" s="199"/>
      <c r="EV24" s="198"/>
      <c r="EX24" s="202">
        <v>22</v>
      </c>
      <c r="EY24" s="201"/>
      <c r="EZ24" s="200"/>
      <c r="FA24" s="200"/>
      <c r="FB24" s="200"/>
      <c r="FC24" s="199"/>
      <c r="FD24" s="198"/>
      <c r="FF24" s="202">
        <v>22</v>
      </c>
      <c r="FG24" s="201"/>
      <c r="FH24" s="200"/>
      <c r="FI24" s="200"/>
      <c r="FJ24" s="200"/>
      <c r="FK24" s="199"/>
      <c r="FL24" s="198"/>
      <c r="FN24" s="202">
        <v>22</v>
      </c>
      <c r="FO24" s="201"/>
      <c r="FP24" s="200"/>
      <c r="FQ24" s="200"/>
      <c r="FR24" s="200"/>
      <c r="FS24" s="199"/>
      <c r="FT24" s="198"/>
      <c r="FV24" s="202">
        <v>22</v>
      </c>
      <c r="FW24" s="201"/>
      <c r="FX24" s="200"/>
      <c r="FY24" s="200"/>
      <c r="FZ24" s="200"/>
      <c r="GA24" s="199"/>
      <c r="GB24" s="198"/>
      <c r="GD24" s="202">
        <v>22</v>
      </c>
      <c r="GE24" s="201"/>
      <c r="GF24" s="200"/>
      <c r="GG24" s="200"/>
      <c r="GH24" s="200"/>
      <c r="GI24" s="199"/>
      <c r="GJ24" s="198"/>
      <c r="GL24" s="202">
        <v>22</v>
      </c>
      <c r="GM24" s="201"/>
      <c r="GN24" s="200"/>
      <c r="GO24" s="200"/>
      <c r="GP24" s="200"/>
      <c r="GQ24" s="199"/>
      <c r="GR24" s="198"/>
    </row>
    <row r="25" spans="2:200" x14ac:dyDescent="0.25">
      <c r="B25" s="202">
        <v>23</v>
      </c>
      <c r="C25" s="201"/>
      <c r="D25" s="200"/>
      <c r="E25" s="200"/>
      <c r="F25" s="200"/>
      <c r="G25" s="199"/>
      <c r="H25" s="198"/>
      <c r="J25" s="202">
        <v>23</v>
      </c>
      <c r="K25" s="201"/>
      <c r="L25" s="200"/>
      <c r="M25" s="200"/>
      <c r="N25" s="200"/>
      <c r="O25" s="199"/>
      <c r="P25" s="198"/>
      <c r="R25" s="202">
        <v>23</v>
      </c>
      <c r="S25" s="201">
        <v>2</v>
      </c>
      <c r="T25" s="200">
        <v>0</v>
      </c>
      <c r="U25" s="200">
        <v>10</v>
      </c>
      <c r="V25" s="200">
        <v>8</v>
      </c>
      <c r="W25" s="199">
        <v>1284</v>
      </c>
      <c r="X25" s="198">
        <v>1175</v>
      </c>
      <c r="Z25" s="202">
        <v>23</v>
      </c>
      <c r="AA25" s="201"/>
      <c r="AB25" s="200"/>
      <c r="AC25" s="200"/>
      <c r="AD25" s="200"/>
      <c r="AE25" s="199"/>
      <c r="AF25" s="198"/>
      <c r="AH25" s="202">
        <v>23</v>
      </c>
      <c r="AI25" s="201"/>
      <c r="AJ25" s="200"/>
      <c r="AK25" s="200"/>
      <c r="AL25" s="200"/>
      <c r="AM25" s="199"/>
      <c r="AN25" s="198"/>
      <c r="AP25" s="202">
        <v>23</v>
      </c>
      <c r="AQ25" s="201"/>
      <c r="AR25" s="200"/>
      <c r="AS25" s="200"/>
      <c r="AT25" s="200"/>
      <c r="AU25" s="199"/>
      <c r="AV25" s="198"/>
      <c r="AX25" s="202">
        <v>23</v>
      </c>
      <c r="AY25" s="201"/>
      <c r="AZ25" s="200"/>
      <c r="BA25" s="200"/>
      <c r="BB25" s="200"/>
      <c r="BC25" s="199"/>
      <c r="BD25" s="198"/>
      <c r="BF25" s="202">
        <v>23</v>
      </c>
      <c r="BG25" s="201"/>
      <c r="BH25" s="200"/>
      <c r="BI25" s="200"/>
      <c r="BJ25" s="200"/>
      <c r="BK25" s="199"/>
      <c r="BL25" s="198"/>
      <c r="BN25" s="202">
        <v>23</v>
      </c>
      <c r="BO25" s="201"/>
      <c r="BP25" s="200"/>
      <c r="BQ25" s="200"/>
      <c r="BR25" s="200"/>
      <c r="BS25" s="199"/>
      <c r="BT25" s="198"/>
      <c r="BV25" s="202">
        <v>23</v>
      </c>
      <c r="BW25" s="201"/>
      <c r="BX25" s="200"/>
      <c r="BY25" s="200"/>
      <c r="BZ25" s="200"/>
      <c r="CA25" s="199"/>
      <c r="CB25" s="198"/>
      <c r="CD25" s="202">
        <v>23</v>
      </c>
      <c r="CE25" s="201"/>
      <c r="CF25" s="200"/>
      <c r="CG25" s="200"/>
      <c r="CH25" s="200"/>
      <c r="CI25" s="199"/>
      <c r="CJ25" s="198"/>
      <c r="CL25" s="202">
        <v>23</v>
      </c>
      <c r="CM25" s="201"/>
      <c r="CN25" s="200"/>
      <c r="CO25" s="200"/>
      <c r="CP25" s="200"/>
      <c r="CQ25" s="199"/>
      <c r="CR25" s="198"/>
      <c r="CT25" s="202">
        <v>23</v>
      </c>
      <c r="CU25" s="201">
        <v>0</v>
      </c>
      <c r="CV25" s="200">
        <v>2</v>
      </c>
      <c r="CW25" s="200">
        <v>8</v>
      </c>
      <c r="CX25" s="200">
        <v>10</v>
      </c>
      <c r="CY25" s="199">
        <v>1175</v>
      </c>
      <c r="CZ25" s="198">
        <v>1284</v>
      </c>
      <c r="DB25" s="202">
        <v>23</v>
      </c>
      <c r="DC25" s="201"/>
      <c r="DD25" s="200"/>
      <c r="DE25" s="200"/>
      <c r="DF25" s="200"/>
      <c r="DG25" s="199"/>
      <c r="DH25" s="198"/>
      <c r="DJ25" s="202">
        <v>23</v>
      </c>
      <c r="DK25" s="201"/>
      <c r="DL25" s="200"/>
      <c r="DM25" s="200"/>
      <c r="DN25" s="200"/>
      <c r="DO25" s="199"/>
      <c r="DP25" s="198"/>
      <c r="DR25" s="202">
        <v>23</v>
      </c>
      <c r="DS25" s="201"/>
      <c r="DT25" s="200"/>
      <c r="DU25" s="200"/>
      <c r="DV25" s="200"/>
      <c r="DW25" s="199"/>
      <c r="DX25" s="198"/>
      <c r="DZ25" s="202">
        <v>23</v>
      </c>
      <c r="EA25" s="201"/>
      <c r="EB25" s="200"/>
      <c r="EC25" s="200"/>
      <c r="ED25" s="200"/>
      <c r="EE25" s="199"/>
      <c r="EF25" s="198"/>
      <c r="EH25" s="202">
        <v>23</v>
      </c>
      <c r="EI25" s="201"/>
      <c r="EJ25" s="200"/>
      <c r="EK25" s="200"/>
      <c r="EL25" s="200"/>
      <c r="EM25" s="199"/>
      <c r="EN25" s="198"/>
      <c r="EP25" s="202">
        <v>23</v>
      </c>
      <c r="EQ25" s="201"/>
      <c r="ER25" s="200"/>
      <c r="ES25" s="200"/>
      <c r="ET25" s="200"/>
      <c r="EU25" s="199"/>
      <c r="EV25" s="198"/>
      <c r="EX25" s="202">
        <v>23</v>
      </c>
      <c r="EY25" s="201"/>
      <c r="EZ25" s="200"/>
      <c r="FA25" s="200"/>
      <c r="FB25" s="200"/>
      <c r="FC25" s="199"/>
      <c r="FD25" s="198"/>
      <c r="FF25" s="202">
        <v>23</v>
      </c>
      <c r="FG25" s="201"/>
      <c r="FH25" s="200"/>
      <c r="FI25" s="200"/>
      <c r="FJ25" s="200"/>
      <c r="FK25" s="199"/>
      <c r="FL25" s="198"/>
      <c r="FN25" s="202">
        <v>23</v>
      </c>
      <c r="FO25" s="201"/>
      <c r="FP25" s="200"/>
      <c r="FQ25" s="200"/>
      <c r="FR25" s="200"/>
      <c r="FS25" s="199"/>
      <c r="FT25" s="198"/>
      <c r="FV25" s="202">
        <v>23</v>
      </c>
      <c r="FW25" s="201"/>
      <c r="FX25" s="200"/>
      <c r="FY25" s="200"/>
      <c r="FZ25" s="200"/>
      <c r="GA25" s="199"/>
      <c r="GB25" s="198"/>
      <c r="GD25" s="202">
        <v>23</v>
      </c>
      <c r="GE25" s="201"/>
      <c r="GF25" s="200"/>
      <c r="GG25" s="200"/>
      <c r="GH25" s="200"/>
      <c r="GI25" s="199"/>
      <c r="GJ25" s="198"/>
      <c r="GL25" s="202">
        <v>23</v>
      </c>
      <c r="GM25" s="201"/>
      <c r="GN25" s="200"/>
      <c r="GO25" s="200"/>
      <c r="GP25" s="200"/>
      <c r="GQ25" s="199"/>
      <c r="GR25" s="198"/>
    </row>
    <row r="26" spans="2:200" x14ac:dyDescent="0.25">
      <c r="B26" s="197">
        <v>24</v>
      </c>
      <c r="C26" s="196"/>
      <c r="D26" s="195"/>
      <c r="E26" s="195"/>
      <c r="F26" s="195"/>
      <c r="G26" s="194"/>
      <c r="H26" s="193"/>
      <c r="J26" s="197">
        <v>24</v>
      </c>
      <c r="K26" s="196"/>
      <c r="L26" s="195"/>
      <c r="M26" s="195"/>
      <c r="N26" s="195"/>
      <c r="O26" s="194"/>
      <c r="P26" s="193"/>
      <c r="R26" s="197">
        <v>24</v>
      </c>
      <c r="S26" s="196"/>
      <c r="T26" s="195"/>
      <c r="U26" s="195"/>
      <c r="V26" s="195"/>
      <c r="W26" s="194"/>
      <c r="X26" s="193"/>
      <c r="Z26" s="197">
        <v>24</v>
      </c>
      <c r="AA26" s="196"/>
      <c r="AB26" s="195"/>
      <c r="AC26" s="195"/>
      <c r="AD26" s="195"/>
      <c r="AE26" s="194"/>
      <c r="AF26" s="193"/>
      <c r="AH26" s="197">
        <v>24</v>
      </c>
      <c r="AI26" s="196"/>
      <c r="AJ26" s="195"/>
      <c r="AK26" s="195"/>
      <c r="AL26" s="195"/>
      <c r="AM26" s="194"/>
      <c r="AN26" s="193"/>
      <c r="AP26" s="197">
        <v>24</v>
      </c>
      <c r="AQ26" s="196"/>
      <c r="AR26" s="195"/>
      <c r="AS26" s="195"/>
      <c r="AT26" s="195"/>
      <c r="AU26" s="194"/>
      <c r="AV26" s="193"/>
      <c r="AX26" s="197">
        <v>24</v>
      </c>
      <c r="AY26" s="196"/>
      <c r="AZ26" s="195"/>
      <c r="BA26" s="195"/>
      <c r="BB26" s="195"/>
      <c r="BC26" s="194"/>
      <c r="BD26" s="193"/>
      <c r="BF26" s="197">
        <v>24</v>
      </c>
      <c r="BG26" s="196"/>
      <c r="BH26" s="195"/>
      <c r="BI26" s="195"/>
      <c r="BJ26" s="195"/>
      <c r="BK26" s="194"/>
      <c r="BL26" s="193"/>
      <c r="BN26" s="197">
        <v>24</v>
      </c>
      <c r="BO26" s="196"/>
      <c r="BP26" s="195"/>
      <c r="BQ26" s="195"/>
      <c r="BR26" s="195"/>
      <c r="BS26" s="194"/>
      <c r="BT26" s="193"/>
      <c r="BV26" s="197">
        <v>24</v>
      </c>
      <c r="BW26" s="196"/>
      <c r="BX26" s="195"/>
      <c r="BY26" s="195"/>
      <c r="BZ26" s="195"/>
      <c r="CA26" s="194"/>
      <c r="CB26" s="193"/>
      <c r="CD26" s="197">
        <v>24</v>
      </c>
      <c r="CE26" s="196"/>
      <c r="CF26" s="195"/>
      <c r="CG26" s="195"/>
      <c r="CH26" s="195"/>
      <c r="CI26" s="194"/>
      <c r="CJ26" s="193"/>
      <c r="CL26" s="197">
        <v>24</v>
      </c>
      <c r="CM26" s="196"/>
      <c r="CN26" s="195"/>
      <c r="CO26" s="195"/>
      <c r="CP26" s="195"/>
      <c r="CQ26" s="194"/>
      <c r="CR26" s="193"/>
      <c r="CT26" s="197">
        <v>24</v>
      </c>
      <c r="CU26" s="196"/>
      <c r="CV26" s="195"/>
      <c r="CW26" s="195"/>
      <c r="CX26" s="195"/>
      <c r="CY26" s="194"/>
      <c r="CZ26" s="193"/>
      <c r="DB26" s="197">
        <v>24</v>
      </c>
      <c r="DC26" s="196"/>
      <c r="DD26" s="195"/>
      <c r="DE26" s="195"/>
      <c r="DF26" s="195"/>
      <c r="DG26" s="194"/>
      <c r="DH26" s="193"/>
      <c r="DJ26" s="197">
        <v>24</v>
      </c>
      <c r="DK26" s="196"/>
      <c r="DL26" s="195"/>
      <c r="DM26" s="195"/>
      <c r="DN26" s="195"/>
      <c r="DO26" s="194"/>
      <c r="DP26" s="193"/>
      <c r="DR26" s="197">
        <v>24</v>
      </c>
      <c r="DS26" s="196"/>
      <c r="DT26" s="195"/>
      <c r="DU26" s="195"/>
      <c r="DV26" s="195"/>
      <c r="DW26" s="194"/>
      <c r="DX26" s="193"/>
      <c r="DZ26" s="197">
        <v>24</v>
      </c>
      <c r="EA26" s="196"/>
      <c r="EB26" s="195"/>
      <c r="EC26" s="195"/>
      <c r="ED26" s="195"/>
      <c r="EE26" s="194"/>
      <c r="EF26" s="193"/>
      <c r="EH26" s="197">
        <v>24</v>
      </c>
      <c r="EI26" s="196"/>
      <c r="EJ26" s="195"/>
      <c r="EK26" s="195"/>
      <c r="EL26" s="195"/>
      <c r="EM26" s="194"/>
      <c r="EN26" s="193"/>
      <c r="EP26" s="197">
        <v>24</v>
      </c>
      <c r="EQ26" s="196"/>
      <c r="ER26" s="195"/>
      <c r="ES26" s="195"/>
      <c r="ET26" s="195"/>
      <c r="EU26" s="194"/>
      <c r="EV26" s="193"/>
      <c r="EX26" s="197">
        <v>24</v>
      </c>
      <c r="EY26" s="196"/>
      <c r="EZ26" s="195"/>
      <c r="FA26" s="195"/>
      <c r="FB26" s="195"/>
      <c r="FC26" s="194"/>
      <c r="FD26" s="193"/>
      <c r="FF26" s="197">
        <v>24</v>
      </c>
      <c r="FG26" s="196"/>
      <c r="FH26" s="195"/>
      <c r="FI26" s="195"/>
      <c r="FJ26" s="195"/>
      <c r="FK26" s="194"/>
      <c r="FL26" s="193"/>
      <c r="FN26" s="197">
        <v>24</v>
      </c>
      <c r="FO26" s="196"/>
      <c r="FP26" s="195"/>
      <c r="FQ26" s="195"/>
      <c r="FR26" s="195"/>
      <c r="FS26" s="194"/>
      <c r="FT26" s="193"/>
      <c r="FV26" s="197">
        <v>24</v>
      </c>
      <c r="FW26" s="196"/>
      <c r="FX26" s="195"/>
      <c r="FY26" s="195"/>
      <c r="FZ26" s="195"/>
      <c r="GA26" s="194"/>
      <c r="GB26" s="193"/>
      <c r="GD26" s="197">
        <v>24</v>
      </c>
      <c r="GE26" s="196"/>
      <c r="GF26" s="195"/>
      <c r="GG26" s="195"/>
      <c r="GH26" s="195"/>
      <c r="GI26" s="194"/>
      <c r="GJ26" s="193"/>
      <c r="GL26" s="197">
        <v>24</v>
      </c>
      <c r="GM26" s="196"/>
      <c r="GN26" s="195"/>
      <c r="GO26" s="195"/>
      <c r="GP26" s="195"/>
      <c r="GQ26" s="194"/>
      <c r="GR26" s="193"/>
    </row>
    <row r="27" spans="2:200" s="187" customFormat="1" x14ac:dyDescent="0.25">
      <c r="B27" s="192"/>
      <c r="C27" s="191">
        <f t="shared" ref="C27:H27" si="0">SUM(C3:C26)</f>
        <v>0</v>
      </c>
      <c r="D27" s="190">
        <f t="shared" si="0"/>
        <v>6</v>
      </c>
      <c r="E27" s="190">
        <f t="shared" si="0"/>
        <v>4</v>
      </c>
      <c r="F27" s="190">
        <f t="shared" si="0"/>
        <v>50</v>
      </c>
      <c r="G27" s="189">
        <f t="shared" si="0"/>
        <v>2155</v>
      </c>
      <c r="H27" s="188">
        <f t="shared" si="0"/>
        <v>3467</v>
      </c>
      <c r="J27" s="192"/>
      <c r="K27" s="191">
        <f t="shared" ref="K27:P27" si="1">SUM(K3:K26)</f>
        <v>4</v>
      </c>
      <c r="L27" s="190">
        <f t="shared" si="1"/>
        <v>8</v>
      </c>
      <c r="M27" s="190">
        <f t="shared" si="1"/>
        <v>42</v>
      </c>
      <c r="N27" s="190">
        <f t="shared" si="1"/>
        <v>66</v>
      </c>
      <c r="O27" s="189">
        <f t="shared" si="1"/>
        <v>6356</v>
      </c>
      <c r="P27" s="188">
        <f t="shared" si="1"/>
        <v>7100</v>
      </c>
      <c r="R27" s="192"/>
      <c r="S27" s="191">
        <f t="shared" ref="S27:X27" si="2">SUM(S3:S26)</f>
        <v>8</v>
      </c>
      <c r="T27" s="190">
        <f t="shared" si="2"/>
        <v>4</v>
      </c>
      <c r="U27" s="190">
        <f t="shared" si="2"/>
        <v>56</v>
      </c>
      <c r="V27" s="190">
        <f t="shared" si="2"/>
        <v>52</v>
      </c>
      <c r="W27" s="189">
        <f t="shared" si="2"/>
        <v>8094</v>
      </c>
      <c r="X27" s="188">
        <f t="shared" si="2"/>
        <v>7955</v>
      </c>
      <c r="Z27" s="192"/>
      <c r="AA27" s="191">
        <f t="shared" ref="AA27:AF27" si="3">SUM(AA3:AA26)</f>
        <v>0</v>
      </c>
      <c r="AB27" s="190">
        <f t="shared" si="3"/>
        <v>4</v>
      </c>
      <c r="AC27" s="190">
        <f t="shared" si="3"/>
        <v>10</v>
      </c>
      <c r="AD27" s="190">
        <f t="shared" si="3"/>
        <v>26</v>
      </c>
      <c r="AE27" s="189">
        <f t="shared" si="3"/>
        <v>1821</v>
      </c>
      <c r="AF27" s="188">
        <f t="shared" si="3"/>
        <v>2252</v>
      </c>
      <c r="AH27" s="192"/>
      <c r="AI27" s="191">
        <f t="shared" ref="AI27:AN27" si="4">SUM(AI3:AI26)</f>
        <v>8</v>
      </c>
      <c r="AJ27" s="190">
        <f t="shared" si="4"/>
        <v>2</v>
      </c>
      <c r="AK27" s="190">
        <f t="shared" si="4"/>
        <v>60</v>
      </c>
      <c r="AL27" s="190">
        <f t="shared" si="4"/>
        <v>30</v>
      </c>
      <c r="AM27" s="189">
        <f t="shared" si="4"/>
        <v>6685</v>
      </c>
      <c r="AN27" s="188">
        <f t="shared" si="4"/>
        <v>6233</v>
      </c>
      <c r="AP27" s="192"/>
      <c r="AQ27" s="191">
        <f t="shared" ref="AQ27:AV27" si="5">SUM(AQ3:AQ26)</f>
        <v>8</v>
      </c>
      <c r="AR27" s="190">
        <f t="shared" si="5"/>
        <v>4</v>
      </c>
      <c r="AS27" s="190">
        <f t="shared" si="5"/>
        <v>70</v>
      </c>
      <c r="AT27" s="190">
        <f t="shared" si="5"/>
        <v>38</v>
      </c>
      <c r="AU27" s="189">
        <f t="shared" si="5"/>
        <v>7725</v>
      </c>
      <c r="AV27" s="188">
        <f t="shared" si="5"/>
        <v>6942</v>
      </c>
      <c r="AX27" s="192"/>
      <c r="AY27" s="191">
        <f t="shared" ref="AY27:BD27" si="6">SUM(AY3:AY26)</f>
        <v>8</v>
      </c>
      <c r="AZ27" s="190">
        <f t="shared" si="6"/>
        <v>0</v>
      </c>
      <c r="BA27" s="190">
        <f t="shared" si="6"/>
        <v>60</v>
      </c>
      <c r="BB27" s="190">
        <f t="shared" si="6"/>
        <v>12</v>
      </c>
      <c r="BC27" s="189">
        <f t="shared" si="6"/>
        <v>5980</v>
      </c>
      <c r="BD27" s="188">
        <f t="shared" si="6"/>
        <v>4734</v>
      </c>
      <c r="BF27" s="192"/>
      <c r="BG27" s="191">
        <f t="shared" ref="BG27:BL27" si="7">SUM(BG3:BG26)</f>
        <v>10</v>
      </c>
      <c r="BH27" s="190">
        <f t="shared" si="7"/>
        <v>0</v>
      </c>
      <c r="BI27" s="190">
        <f t="shared" si="7"/>
        <v>74</v>
      </c>
      <c r="BJ27" s="190">
        <f t="shared" si="7"/>
        <v>16</v>
      </c>
      <c r="BK27" s="189">
        <f t="shared" si="7"/>
        <v>6813</v>
      </c>
      <c r="BL27" s="188">
        <f t="shared" si="7"/>
        <v>5552</v>
      </c>
      <c r="BN27" s="192"/>
      <c r="BO27" s="191">
        <f t="shared" ref="BO27:BT27" si="8">SUM(BO3:BO26)</f>
        <v>0</v>
      </c>
      <c r="BP27" s="190">
        <f t="shared" si="8"/>
        <v>8</v>
      </c>
      <c r="BQ27" s="190">
        <f t="shared" si="8"/>
        <v>19</v>
      </c>
      <c r="BR27" s="190">
        <f t="shared" si="8"/>
        <v>53</v>
      </c>
      <c r="BS27" s="189">
        <f t="shared" si="8"/>
        <v>4637</v>
      </c>
      <c r="BT27" s="188">
        <f t="shared" si="8"/>
        <v>5095</v>
      </c>
      <c r="BV27" s="192"/>
      <c r="BW27" s="191">
        <f t="shared" ref="BW27:CB27" si="9">SUM(BW3:BW26)</f>
        <v>6</v>
      </c>
      <c r="BX27" s="190">
        <f t="shared" si="9"/>
        <v>6</v>
      </c>
      <c r="BY27" s="190">
        <f t="shared" si="9"/>
        <v>48</v>
      </c>
      <c r="BZ27" s="190">
        <f t="shared" si="9"/>
        <v>60</v>
      </c>
      <c r="CA27" s="189">
        <f t="shared" si="9"/>
        <v>6398</v>
      </c>
      <c r="CB27" s="188">
        <f t="shared" si="9"/>
        <v>6797</v>
      </c>
      <c r="CD27" s="192"/>
      <c r="CE27" s="191">
        <f t="shared" ref="CE27:CJ27" si="10">SUM(CE3:CE26)</f>
        <v>2</v>
      </c>
      <c r="CF27" s="190">
        <f t="shared" si="10"/>
        <v>6</v>
      </c>
      <c r="CG27" s="190">
        <f t="shared" si="10"/>
        <v>24</v>
      </c>
      <c r="CH27" s="190">
        <f t="shared" si="10"/>
        <v>48</v>
      </c>
      <c r="CI27" s="189">
        <f t="shared" si="10"/>
        <v>4077</v>
      </c>
      <c r="CJ27" s="188">
        <f t="shared" si="10"/>
        <v>4357</v>
      </c>
      <c r="CL27" s="192"/>
      <c r="CM27" s="191">
        <f t="shared" ref="CM27:CR27" si="11">SUM(CM3:CM26)</f>
        <v>0</v>
      </c>
      <c r="CN27" s="190">
        <f t="shared" si="11"/>
        <v>6</v>
      </c>
      <c r="CO27" s="190">
        <f t="shared" si="11"/>
        <v>6</v>
      </c>
      <c r="CP27" s="190">
        <f t="shared" si="11"/>
        <v>48</v>
      </c>
      <c r="CQ27" s="189">
        <f t="shared" si="11"/>
        <v>2932</v>
      </c>
      <c r="CR27" s="188">
        <f t="shared" si="11"/>
        <v>3686</v>
      </c>
      <c r="CT27" s="192"/>
      <c r="CU27" s="191">
        <f t="shared" ref="CU27:CZ27" si="12">SUM(CU3:CU26)</f>
        <v>8</v>
      </c>
      <c r="CV27" s="190">
        <f t="shared" si="12"/>
        <v>2</v>
      </c>
      <c r="CW27" s="190">
        <f t="shared" si="12"/>
        <v>62</v>
      </c>
      <c r="CX27" s="190">
        <f t="shared" si="12"/>
        <v>28</v>
      </c>
      <c r="CY27" s="189">
        <f t="shared" si="12"/>
        <v>6427</v>
      </c>
      <c r="CZ27" s="188">
        <f t="shared" si="12"/>
        <v>5946</v>
      </c>
      <c r="DB27" s="192"/>
      <c r="DC27" s="191">
        <f t="shared" ref="DC27:DH27" si="13">SUM(DC3:DC26)</f>
        <v>4</v>
      </c>
      <c r="DD27" s="190">
        <f t="shared" si="13"/>
        <v>4</v>
      </c>
      <c r="DE27" s="190">
        <f t="shared" si="13"/>
        <v>37</v>
      </c>
      <c r="DF27" s="190">
        <f t="shared" si="13"/>
        <v>35</v>
      </c>
      <c r="DG27" s="189">
        <f t="shared" si="13"/>
        <v>5330</v>
      </c>
      <c r="DH27" s="188">
        <f t="shared" si="13"/>
        <v>5136</v>
      </c>
      <c r="DJ27" s="192"/>
      <c r="DK27" s="191">
        <f t="shared" ref="DK27:DP27" si="14">SUM(DK3:DK26)</f>
        <v>0</v>
      </c>
      <c r="DL27" s="190">
        <f t="shared" si="14"/>
        <v>8</v>
      </c>
      <c r="DM27" s="190">
        <f t="shared" si="14"/>
        <v>23</v>
      </c>
      <c r="DN27" s="190">
        <f t="shared" si="14"/>
        <v>49</v>
      </c>
      <c r="DO27" s="189">
        <f t="shared" si="14"/>
        <v>4163</v>
      </c>
      <c r="DP27" s="188">
        <f t="shared" si="14"/>
        <v>4902</v>
      </c>
      <c r="DR27" s="192"/>
      <c r="DS27" s="191">
        <f t="shared" ref="DS27:DX27" si="15">SUM(DS3:DS26)</f>
        <v>6</v>
      </c>
      <c r="DT27" s="190">
        <f t="shared" si="15"/>
        <v>4</v>
      </c>
      <c r="DU27" s="190">
        <f t="shared" si="15"/>
        <v>46</v>
      </c>
      <c r="DV27" s="190">
        <f t="shared" si="15"/>
        <v>44</v>
      </c>
      <c r="DW27" s="189">
        <f t="shared" si="15"/>
        <v>6665</v>
      </c>
      <c r="DX27" s="188">
        <f t="shared" si="15"/>
        <v>6866</v>
      </c>
      <c r="DZ27" s="192"/>
      <c r="EA27" s="191">
        <f t="shared" ref="EA27:EF27" si="16">SUM(EA3:EA26)</f>
        <v>2</v>
      </c>
      <c r="EB27" s="190">
        <f t="shared" si="16"/>
        <v>4</v>
      </c>
      <c r="EC27" s="190">
        <f t="shared" si="16"/>
        <v>18</v>
      </c>
      <c r="ED27" s="190">
        <f t="shared" si="16"/>
        <v>36</v>
      </c>
      <c r="EE27" s="189">
        <f t="shared" si="16"/>
        <v>3630</v>
      </c>
      <c r="EF27" s="188">
        <f t="shared" si="16"/>
        <v>3553</v>
      </c>
      <c r="EH27" s="192"/>
      <c r="EI27" s="191">
        <f t="shared" ref="EI27:EN27" si="17">SUM(EI3:EI26)</f>
        <v>4</v>
      </c>
      <c r="EJ27" s="190">
        <f t="shared" si="17"/>
        <v>4</v>
      </c>
      <c r="EK27" s="190">
        <f t="shared" si="17"/>
        <v>24</v>
      </c>
      <c r="EL27" s="190">
        <f t="shared" si="17"/>
        <v>48</v>
      </c>
      <c r="EM27" s="189">
        <f t="shared" si="17"/>
        <v>4108</v>
      </c>
      <c r="EN27" s="188">
        <f t="shared" si="17"/>
        <v>4539</v>
      </c>
      <c r="EP27" s="192"/>
      <c r="EQ27" s="191">
        <f t="shared" ref="EQ27:EV27" si="18">SUM(EQ3:EQ26)</f>
        <v>2</v>
      </c>
      <c r="ER27" s="190">
        <f t="shared" si="18"/>
        <v>6</v>
      </c>
      <c r="ES27" s="190">
        <f t="shared" si="18"/>
        <v>30</v>
      </c>
      <c r="ET27" s="190">
        <f t="shared" si="18"/>
        <v>42</v>
      </c>
      <c r="EU27" s="189">
        <f t="shared" si="18"/>
        <v>4628</v>
      </c>
      <c r="EV27" s="188">
        <f t="shared" si="18"/>
        <v>4981</v>
      </c>
      <c r="EX27" s="192"/>
      <c r="EY27" s="191">
        <f t="shared" ref="EY27:FD27" si="19">SUM(EY3:EY26)</f>
        <v>4</v>
      </c>
      <c r="EZ27" s="190">
        <f t="shared" si="19"/>
        <v>2</v>
      </c>
      <c r="FA27" s="190">
        <f t="shared" si="19"/>
        <v>34</v>
      </c>
      <c r="FB27" s="190">
        <f t="shared" si="19"/>
        <v>20</v>
      </c>
      <c r="FC27" s="189">
        <f t="shared" si="19"/>
        <v>3937</v>
      </c>
      <c r="FD27" s="188">
        <f t="shared" si="19"/>
        <v>3839</v>
      </c>
      <c r="FF27" s="192"/>
      <c r="FG27" s="191">
        <f t="shared" ref="FG27:FL27" si="20">SUM(FG3:FG26)</f>
        <v>6</v>
      </c>
      <c r="FH27" s="190">
        <f t="shared" si="20"/>
        <v>4</v>
      </c>
      <c r="FI27" s="190">
        <f t="shared" si="20"/>
        <v>44</v>
      </c>
      <c r="FJ27" s="190">
        <f t="shared" si="20"/>
        <v>46</v>
      </c>
      <c r="FK27" s="189">
        <f t="shared" si="20"/>
        <v>5791</v>
      </c>
      <c r="FL27" s="188">
        <f t="shared" si="20"/>
        <v>5813</v>
      </c>
      <c r="FN27" s="192"/>
      <c r="FO27" s="191">
        <f t="shared" ref="FO27:FT27" si="21">SUM(FO3:FO26)</f>
        <v>4</v>
      </c>
      <c r="FP27" s="190">
        <f t="shared" si="21"/>
        <v>4</v>
      </c>
      <c r="FQ27" s="190">
        <f t="shared" si="21"/>
        <v>35</v>
      </c>
      <c r="FR27" s="190">
        <f t="shared" si="21"/>
        <v>37</v>
      </c>
      <c r="FS27" s="189">
        <f t="shared" si="21"/>
        <v>4697</v>
      </c>
      <c r="FT27" s="188">
        <f t="shared" si="21"/>
        <v>5063</v>
      </c>
      <c r="FV27" s="192"/>
      <c r="FW27" s="191">
        <f t="shared" ref="FW27:GB27" si="22">SUM(FW3:FW26)</f>
        <v>4</v>
      </c>
      <c r="FX27" s="190">
        <f t="shared" si="22"/>
        <v>6</v>
      </c>
      <c r="FY27" s="190">
        <f t="shared" si="22"/>
        <v>52</v>
      </c>
      <c r="FZ27" s="190">
        <f t="shared" si="22"/>
        <v>38</v>
      </c>
      <c r="GA27" s="189">
        <f t="shared" si="22"/>
        <v>6482</v>
      </c>
      <c r="GB27" s="188">
        <f t="shared" si="22"/>
        <v>5849</v>
      </c>
      <c r="GD27" s="192"/>
      <c r="GE27" s="191">
        <f t="shared" ref="GE27:GJ27" si="23">SUM(GE3:GE26)</f>
        <v>6</v>
      </c>
      <c r="GF27" s="190">
        <f t="shared" si="23"/>
        <v>2</v>
      </c>
      <c r="GG27" s="190">
        <f t="shared" si="23"/>
        <v>52</v>
      </c>
      <c r="GH27" s="190">
        <f t="shared" si="23"/>
        <v>20</v>
      </c>
      <c r="GI27" s="189">
        <f t="shared" si="23"/>
        <v>4736</v>
      </c>
      <c r="GJ27" s="188">
        <f t="shared" si="23"/>
        <v>4148</v>
      </c>
      <c r="GL27" s="192"/>
      <c r="GM27" s="191">
        <f t="shared" ref="GM27:GR27" si="24">SUM(GM3:GM26)</f>
        <v>2</v>
      </c>
      <c r="GN27" s="190">
        <f t="shared" si="24"/>
        <v>2</v>
      </c>
      <c r="GO27" s="190">
        <f t="shared" si="24"/>
        <v>24</v>
      </c>
      <c r="GP27" s="190">
        <f t="shared" si="24"/>
        <v>12</v>
      </c>
      <c r="GQ27" s="189">
        <f t="shared" si="24"/>
        <v>2436</v>
      </c>
      <c r="GR27" s="188">
        <f t="shared" si="24"/>
        <v>2150</v>
      </c>
    </row>
    <row r="28" spans="2:200" s="222" customFormat="1" x14ac:dyDescent="0.25">
      <c r="B28" s="223"/>
      <c r="C28" s="223"/>
      <c r="D28" s="223"/>
      <c r="E28" s="223"/>
      <c r="F28" s="223"/>
      <c r="G28" s="221" t="str">
        <f>IF(SUMIF('klasyfikacja indywidualna'!$E:$E,C1,'klasyfikacja indywidualna'!$H:$H)-SUMIF('klasyfikacja indywidualna'!$E:$E,C1,'klasyfikacja indywidualna'!$I:$I)=G27,"","SPRAWDŹ")</f>
        <v/>
      </c>
      <c r="H28" s="221"/>
      <c r="J28" s="223"/>
      <c r="K28" s="223"/>
      <c r="L28" s="223"/>
      <c r="M28" s="223"/>
      <c r="N28" s="223"/>
      <c r="O28" s="221" t="str">
        <f>IF(SUMIF('klasyfikacja indywidualna'!$E:$E,K1,'klasyfikacja indywidualna'!$H:$H)-SUMIF('klasyfikacja indywidualna'!$E:$E,K1,'klasyfikacja indywidualna'!$I:$I)=O27,"","SPRAWDŹ")</f>
        <v/>
      </c>
      <c r="P28" s="221"/>
      <c r="R28" s="223"/>
      <c r="S28" s="223"/>
      <c r="T28" s="223"/>
      <c r="U28" s="223"/>
      <c r="V28" s="223"/>
      <c r="W28" s="221" t="str">
        <f>IF(SUMIF('klasyfikacja indywidualna'!$E:$E,S1,'klasyfikacja indywidualna'!$H:$H)-SUMIF('klasyfikacja indywidualna'!$E:$E,S1,'klasyfikacja indywidualna'!$I:$I)=W27,"","SPRAWDŹ")</f>
        <v/>
      </c>
      <c r="X28" s="221"/>
      <c r="Z28" s="223"/>
      <c r="AA28" s="223"/>
      <c r="AB28" s="223"/>
      <c r="AC28" s="223"/>
      <c r="AD28" s="223"/>
      <c r="AE28" s="221" t="str">
        <f>IF(SUMIF('klasyfikacja indywidualna'!$E:$E,AA1,'klasyfikacja indywidualna'!$H:$H)-SUMIF('klasyfikacja indywidualna'!$E:$E,AA1,'klasyfikacja indywidualna'!$I:$I)=AE27,"","SPRAWDŹ")</f>
        <v/>
      </c>
      <c r="AF28" s="221"/>
      <c r="AH28" s="223"/>
      <c r="AI28" s="223"/>
      <c r="AJ28" s="223"/>
      <c r="AK28" s="223"/>
      <c r="AL28" s="223"/>
      <c r="AM28" s="221" t="str">
        <f>IF(SUMIF('klasyfikacja indywidualna'!$E:$E,AI1,'klasyfikacja indywidualna'!$H:$H)-SUMIF('klasyfikacja indywidualna'!$E:$E,AI1,'klasyfikacja indywidualna'!$I:$I)=AM27,"","SPRAWDŹ")</f>
        <v/>
      </c>
      <c r="AN28" s="221"/>
      <c r="AP28" s="223"/>
      <c r="AQ28" s="223"/>
      <c r="AR28" s="223"/>
      <c r="AS28" s="223"/>
      <c r="AT28" s="223"/>
      <c r="AU28" s="221" t="str">
        <f>IF(SUMIF('klasyfikacja indywidualna'!$E:$E,AQ1,'klasyfikacja indywidualna'!$H:$H)-SUMIF('klasyfikacja indywidualna'!$E:$E,AQ1,'klasyfikacja indywidualna'!$I:$I)=AU27,"","SPRAWDŹ")</f>
        <v/>
      </c>
      <c r="AV28" s="221"/>
      <c r="AX28" s="223"/>
      <c r="AY28" s="223"/>
      <c r="AZ28" s="223"/>
      <c r="BA28" s="223"/>
      <c r="BB28" s="223"/>
      <c r="BC28" s="221" t="str">
        <f>IF(SUMIF('klasyfikacja indywidualna'!$E:$E,AY1,'klasyfikacja indywidualna'!$H:$H)-SUMIF('klasyfikacja indywidualna'!$E:$E,AY1,'klasyfikacja indywidualna'!$I:$I)=BC27,"","SPRAWDŹ")</f>
        <v/>
      </c>
      <c r="BD28" s="221"/>
      <c r="BF28" s="223"/>
      <c r="BG28" s="223"/>
      <c r="BH28" s="223"/>
      <c r="BI28" s="223"/>
      <c r="BJ28" s="223"/>
      <c r="BK28" s="221" t="str">
        <f>IF(SUMIF('klasyfikacja indywidualna'!$E:$E,BG1,'klasyfikacja indywidualna'!$H:$H)-SUMIF('klasyfikacja indywidualna'!$E:$E,BG1,'klasyfikacja indywidualna'!$I:$I)=BK27,"","SPRAWDŹ")</f>
        <v/>
      </c>
      <c r="BL28" s="221"/>
      <c r="BN28" s="223"/>
      <c r="BO28" s="223"/>
      <c r="BP28" s="223"/>
      <c r="BQ28" s="223"/>
      <c r="BR28" s="223"/>
      <c r="BS28" s="221" t="str">
        <f>IF(SUMIF('klasyfikacja indywidualna'!$E:$E,BO1,'klasyfikacja indywidualna'!$H:$H)-SUMIF('klasyfikacja indywidualna'!$E:$E,BO1,'klasyfikacja indywidualna'!$I:$I)=BS27,"","SPRAWDŹ")</f>
        <v/>
      </c>
      <c r="BT28" s="221"/>
      <c r="BV28" s="223"/>
      <c r="BW28" s="223"/>
      <c r="BX28" s="223"/>
      <c r="BY28" s="223"/>
      <c r="BZ28" s="223"/>
      <c r="CA28" s="221" t="str">
        <f>IF(SUMIF('klasyfikacja indywidualna'!$E:$E,BW1,'klasyfikacja indywidualna'!$H:$H)-SUMIF('klasyfikacja indywidualna'!$E:$E,BW1,'klasyfikacja indywidualna'!$I:$I)=CA27,"","SPRAWDŹ")</f>
        <v/>
      </c>
      <c r="CB28" s="221"/>
      <c r="CD28" s="223"/>
      <c r="CE28" s="223"/>
      <c r="CF28" s="223"/>
      <c r="CG28" s="223"/>
      <c r="CH28" s="223"/>
      <c r="CI28" s="221" t="str">
        <f>IF(SUMIF('klasyfikacja indywidualna'!$E:$E,CE1,'klasyfikacja indywidualna'!$H:$H)-SUMIF('klasyfikacja indywidualna'!$E:$E,CE1,'klasyfikacja indywidualna'!$I:$I)=CI27,"","SPRAWDŹ")</f>
        <v/>
      </c>
      <c r="CJ28" s="221"/>
      <c r="CL28" s="223"/>
      <c r="CM28" s="223"/>
      <c r="CN28" s="223"/>
      <c r="CO28" s="223"/>
      <c r="CP28" s="223"/>
      <c r="CQ28" s="221" t="str">
        <f>IF(SUMIF('klasyfikacja indywidualna'!$E:$E,CM1,'klasyfikacja indywidualna'!$H:$H)-SUMIF('klasyfikacja indywidualna'!$E:$E,CM1,'klasyfikacja indywidualna'!$I:$I)=CQ27,"","SPRAWDŹ")</f>
        <v/>
      </c>
      <c r="CR28" s="221"/>
      <c r="CT28" s="223"/>
      <c r="CU28" s="223"/>
      <c r="CV28" s="223"/>
      <c r="CW28" s="223"/>
      <c r="CX28" s="223"/>
      <c r="CY28" s="221" t="str">
        <f>IF(SUMIF('klasyfikacja indywidualna'!$E:$E,CU1,'klasyfikacja indywidualna'!$H:$H)-SUMIF('klasyfikacja indywidualna'!$E:$E,CU1,'klasyfikacja indywidualna'!$I:$I)=CY27,"","SPRAWDŹ")</f>
        <v/>
      </c>
      <c r="CZ28" s="221"/>
      <c r="DB28" s="223"/>
      <c r="DC28" s="223"/>
      <c r="DD28" s="223"/>
      <c r="DE28" s="223"/>
      <c r="DF28" s="223"/>
      <c r="DG28" s="221" t="str">
        <f>IF(SUMIF('klasyfikacja indywidualna'!$E:$E,DC1,'klasyfikacja indywidualna'!$H:$H)-SUMIF('klasyfikacja indywidualna'!$E:$E,DC1,'klasyfikacja indywidualna'!$I:$I)=DG27,"","SPRAWDŹ")</f>
        <v/>
      </c>
      <c r="DH28" s="221"/>
      <c r="DJ28" s="223"/>
      <c r="DK28" s="223"/>
      <c r="DL28" s="223"/>
      <c r="DM28" s="223"/>
      <c r="DN28" s="223"/>
      <c r="DO28" s="221" t="str">
        <f>IF(SUMIF('klasyfikacja indywidualna'!$E:$E,DK1,'klasyfikacja indywidualna'!$H:$H)-SUMIF('klasyfikacja indywidualna'!$E:$E,DK1,'klasyfikacja indywidualna'!$I:$I)=DO27,"","SPRAWDŹ")</f>
        <v/>
      </c>
      <c r="DP28" s="221"/>
      <c r="DR28" s="223"/>
      <c r="DS28" s="223"/>
      <c r="DT28" s="223"/>
      <c r="DU28" s="223"/>
      <c r="DV28" s="223"/>
      <c r="DW28" s="221" t="str">
        <f>IF(SUMIF('klasyfikacja indywidualna'!$E:$E,DS1,'klasyfikacja indywidualna'!$H:$H)-SUMIF('klasyfikacja indywidualna'!$E:$E,DS1,'klasyfikacja indywidualna'!$I:$I)=DW27,"","SPRAWDŹ")</f>
        <v/>
      </c>
      <c r="DX28" s="221"/>
      <c r="DZ28" s="223"/>
      <c r="EA28" s="223"/>
      <c r="EB28" s="223"/>
      <c r="EC28" s="223"/>
      <c r="ED28" s="223"/>
      <c r="EE28" s="221" t="str">
        <f>IF(SUMIF('klasyfikacja indywidualna'!$E:$E,EA1,'klasyfikacja indywidualna'!$H:$H)-SUMIF('klasyfikacja indywidualna'!$E:$E,EA1,'klasyfikacja indywidualna'!$I:$I)=EE27,"","SPRAWDŹ")</f>
        <v/>
      </c>
      <c r="EF28" s="221"/>
      <c r="EH28" s="223"/>
      <c r="EI28" s="223"/>
      <c r="EJ28" s="223"/>
      <c r="EK28" s="223"/>
      <c r="EL28" s="223"/>
      <c r="EM28" s="221" t="str">
        <f>IF(SUMIF('klasyfikacja indywidualna'!$E:$E,EI1,'klasyfikacja indywidualna'!$H:$H)-SUMIF('klasyfikacja indywidualna'!$E:$E,EI1,'klasyfikacja indywidualna'!$I:$I)=EM27,"","SPRAWDŹ")</f>
        <v/>
      </c>
      <c r="EN28" s="221"/>
      <c r="EP28" s="223"/>
      <c r="EQ28" s="223"/>
      <c r="ER28" s="223"/>
      <c r="ES28" s="223"/>
      <c r="ET28" s="223"/>
      <c r="EU28" s="221" t="str">
        <f>IF(SUMIF('klasyfikacja indywidualna'!$E:$E,EQ1,'klasyfikacja indywidualna'!$H:$H)-SUMIF('klasyfikacja indywidualna'!$E:$E,EQ1,'klasyfikacja indywidualna'!$I:$I)=EU27,"","SPRAWDŹ")</f>
        <v/>
      </c>
      <c r="EV28" s="221"/>
      <c r="EX28" s="223"/>
      <c r="EY28" s="223"/>
      <c r="EZ28" s="223"/>
      <c r="FA28" s="223"/>
      <c r="FB28" s="223"/>
      <c r="FC28" s="221" t="str">
        <f>IF(SUMIF('klasyfikacja indywidualna'!$E:$E,EY1,'klasyfikacja indywidualna'!$H:$H)-SUMIF('klasyfikacja indywidualna'!$E:$E,EY1,'klasyfikacja indywidualna'!$I:$I)=FC27,"","SPRAWDŹ")</f>
        <v>SPRAWDŹ</v>
      </c>
      <c r="FD28" s="221"/>
      <c r="FF28" s="223"/>
      <c r="FG28" s="223"/>
      <c r="FH28" s="223"/>
      <c r="FI28" s="223"/>
      <c r="FJ28" s="223"/>
      <c r="FK28" s="221" t="str">
        <f>IF(SUMIF('klasyfikacja indywidualna'!$E:$E,FG1,'klasyfikacja indywidualna'!$H:$H)-SUMIF('klasyfikacja indywidualna'!$E:$E,FG1,'klasyfikacja indywidualna'!$I:$I)=FK27,"","SPRAWDŹ")</f>
        <v/>
      </c>
      <c r="FL28" s="221"/>
      <c r="FN28" s="223"/>
      <c r="FO28" s="223"/>
      <c r="FP28" s="223"/>
      <c r="FQ28" s="223"/>
      <c r="FR28" s="223"/>
      <c r="FS28" s="221" t="str">
        <f>IF(SUMIF('klasyfikacja indywidualna'!$E:$E,FO1,'klasyfikacja indywidualna'!$H:$H)-SUMIF('klasyfikacja indywidualna'!$E:$E,FO1,'klasyfikacja indywidualna'!$I:$I)=FS27,"","SPRAWDŹ")</f>
        <v/>
      </c>
      <c r="FT28" s="221"/>
      <c r="FV28" s="223"/>
      <c r="FW28" s="223"/>
      <c r="FX28" s="223"/>
      <c r="FY28" s="223"/>
      <c r="FZ28" s="223"/>
      <c r="GA28" s="221" t="str">
        <f>IF(SUMIF('klasyfikacja indywidualna'!$E:$E,FW1,'klasyfikacja indywidualna'!$H:$H)-SUMIF('klasyfikacja indywidualna'!$E:$E,FW1,'klasyfikacja indywidualna'!$I:$I)=GA27,"","SPRAWDŹ")</f>
        <v/>
      </c>
      <c r="GB28" s="221"/>
      <c r="GD28" s="223"/>
      <c r="GE28" s="223"/>
      <c r="GF28" s="223"/>
      <c r="GG28" s="223"/>
      <c r="GH28" s="223"/>
      <c r="GI28" s="221" t="str">
        <f>IF(SUMIF('klasyfikacja indywidualna'!$E:$E,GE1,'klasyfikacja indywidualna'!$H:$H)-SUMIF('klasyfikacja indywidualna'!$E:$E,GE1,'klasyfikacja indywidualna'!$I:$I)=GI27,"","SPRAWDŹ")</f>
        <v/>
      </c>
      <c r="GJ28" s="221"/>
      <c r="GL28" s="223"/>
      <c r="GM28" s="223"/>
      <c r="GN28" s="223"/>
      <c r="GO28" s="223"/>
      <c r="GP28" s="223"/>
      <c r="GQ28" s="221" t="str">
        <f>IF(SUMIF('klasyfikacja indywidualna'!$E:$E,GM1,'klasyfikacja indywidualna'!$H:$H)-SUMIF('klasyfikacja indywidualna'!$E:$E,GM1,'klasyfikacja indywidualna'!$I:$I)=GQ27,"","SPRAWDŹ")</f>
        <v/>
      </c>
      <c r="GR28" s="221"/>
    </row>
  </sheetData>
  <mergeCells count="100">
    <mergeCell ref="C1:H1"/>
    <mergeCell ref="CE1:CJ1"/>
    <mergeCell ref="BO1:BT1"/>
    <mergeCell ref="AA1:AF1"/>
    <mergeCell ref="AI1:AN1"/>
    <mergeCell ref="AQ1:AV1"/>
    <mergeCell ref="BG1:BL1"/>
    <mergeCell ref="AY1:BD1"/>
    <mergeCell ref="BW1:CB1"/>
    <mergeCell ref="S1:X1"/>
    <mergeCell ref="K2:L2"/>
    <mergeCell ref="M2:N2"/>
    <mergeCell ref="O2:P2"/>
    <mergeCell ref="K1:P1"/>
    <mergeCell ref="EI1:EN1"/>
    <mergeCell ref="EI2:EJ2"/>
    <mergeCell ref="EK2:EL2"/>
    <mergeCell ref="DS1:DX1"/>
    <mergeCell ref="CM1:CR1"/>
    <mergeCell ref="DC1:DH1"/>
    <mergeCell ref="S2:T2"/>
    <mergeCell ref="CU1:CZ1"/>
    <mergeCell ref="DK1:DP1"/>
    <mergeCell ref="EA1:EF1"/>
    <mergeCell ref="DO2:DP2"/>
    <mergeCell ref="DE2:DF2"/>
    <mergeCell ref="BG2:BH2"/>
    <mergeCell ref="GM1:GR1"/>
    <mergeCell ref="GE1:GJ1"/>
    <mergeCell ref="FW1:GB1"/>
    <mergeCell ref="FG1:FL1"/>
    <mergeCell ref="EY1:FD1"/>
    <mergeCell ref="FO1:FT1"/>
    <mergeCell ref="EQ1:EV1"/>
    <mergeCell ref="GQ2:GR2"/>
    <mergeCell ref="GE2:GF2"/>
    <mergeCell ref="GG2:GH2"/>
    <mergeCell ref="GI2:GJ2"/>
    <mergeCell ref="CU2:CV2"/>
    <mergeCell ref="CW2:CX2"/>
    <mergeCell ref="CY2:CZ2"/>
    <mergeCell ref="DS2:DT2"/>
    <mergeCell ref="DU2:DV2"/>
    <mergeCell ref="DG2:DH2"/>
    <mergeCell ref="FG2:FH2"/>
    <mergeCell ref="FI2:FJ2"/>
    <mergeCell ref="DW2:DX2"/>
    <mergeCell ref="EQ2:ER2"/>
    <mergeCell ref="EC2:ED2"/>
    <mergeCell ref="EE2:EF2"/>
    <mergeCell ref="DK2:DL2"/>
    <mergeCell ref="DM2:DN2"/>
    <mergeCell ref="GO2:GP2"/>
    <mergeCell ref="EA2:EB2"/>
    <mergeCell ref="FS2:FT2"/>
    <mergeCell ref="GM2:GN2"/>
    <mergeCell ref="FW2:FX2"/>
    <mergeCell ref="FY2:FZ2"/>
    <mergeCell ref="GA2:GB2"/>
    <mergeCell ref="EY2:EZ2"/>
    <mergeCell ref="FA2:FB2"/>
    <mergeCell ref="FC2:FD2"/>
    <mergeCell ref="ES2:ET2"/>
    <mergeCell ref="EU2:EV2"/>
    <mergeCell ref="EM2:EN2"/>
    <mergeCell ref="FO2:FP2"/>
    <mergeCell ref="FQ2:FR2"/>
    <mergeCell ref="FK2:FL2"/>
    <mergeCell ref="CO2:CP2"/>
    <mergeCell ref="CQ2:CR2"/>
    <mergeCell ref="DC2:DD2"/>
    <mergeCell ref="U2:V2"/>
    <mergeCell ref="W2:X2"/>
    <mergeCell ref="AU2:AV2"/>
    <mergeCell ref="BW2:BX2"/>
    <mergeCell ref="BY2:BZ2"/>
    <mergeCell ref="CA2:CB2"/>
    <mergeCell ref="CE2:CF2"/>
    <mergeCell ref="CG2:CH2"/>
    <mergeCell ref="CI2:CJ2"/>
    <mergeCell ref="AA2:AB2"/>
    <mergeCell ref="AC2:AD2"/>
    <mergeCell ref="AE2:AF2"/>
    <mergeCell ref="BI2:BJ2"/>
    <mergeCell ref="BO2:BP2"/>
    <mergeCell ref="BQ2:BR2"/>
    <mergeCell ref="BS2:BT2"/>
    <mergeCell ref="C2:D2"/>
    <mergeCell ref="CM2:CN2"/>
    <mergeCell ref="E2:F2"/>
    <mergeCell ref="G2:H2"/>
    <mergeCell ref="BK2:BL2"/>
    <mergeCell ref="AY2:AZ2"/>
    <mergeCell ref="AM2:AN2"/>
    <mergeCell ref="AQ2:AR2"/>
    <mergeCell ref="AS2:AT2"/>
    <mergeCell ref="BA2:BB2"/>
    <mergeCell ref="BC2:BD2"/>
    <mergeCell ref="AI2:AJ2"/>
    <mergeCell ref="AK2:A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4" sqref="D4"/>
    </sheetView>
  </sheetViews>
  <sheetFormatPr defaultRowHeight="12.95" customHeight="1" x14ac:dyDescent="0.2"/>
  <cols>
    <col min="1" max="1" width="3.85546875" style="158" customWidth="1"/>
    <col min="2" max="2" width="33.5703125" style="159" customWidth="1"/>
    <col min="3" max="3" width="30.85546875" style="158" bestFit="1" customWidth="1"/>
    <col min="4" max="4" width="28.7109375" style="158" bestFit="1" customWidth="1"/>
    <col min="5" max="5" width="29.7109375" style="158" bestFit="1" customWidth="1"/>
    <col min="6" max="16384" width="9.140625" style="158"/>
  </cols>
  <sheetData>
    <row r="1" spans="1:5" s="171" customFormat="1" ht="20.100000000000001" customHeight="1" x14ac:dyDescent="0.25">
      <c r="A1" s="176" t="s">
        <v>128</v>
      </c>
      <c r="B1" s="175" t="s">
        <v>184</v>
      </c>
      <c r="C1" s="174" t="s">
        <v>183</v>
      </c>
      <c r="D1" s="173" t="s">
        <v>182</v>
      </c>
      <c r="E1" s="172" t="s">
        <v>181</v>
      </c>
    </row>
    <row r="2" spans="1:5" ht="20.100000000000001" customHeight="1" x14ac:dyDescent="0.2">
      <c r="A2" s="170">
        <v>1</v>
      </c>
      <c r="B2" s="169" t="s">
        <v>0</v>
      </c>
      <c r="C2" s="168" t="s">
        <v>180</v>
      </c>
      <c r="D2" s="167" t="s">
        <v>1</v>
      </c>
      <c r="E2" s="166"/>
    </row>
    <row r="3" spans="1:5" ht="20.100000000000001" customHeight="1" x14ac:dyDescent="0.2">
      <c r="A3" s="170">
        <v>2</v>
      </c>
      <c r="B3" s="169" t="s">
        <v>101</v>
      </c>
      <c r="C3" s="168" t="s">
        <v>179</v>
      </c>
      <c r="D3" s="167" t="s">
        <v>178</v>
      </c>
      <c r="E3" s="166"/>
    </row>
    <row r="4" spans="1:5" ht="20.100000000000001" customHeight="1" x14ac:dyDescent="0.2">
      <c r="A4" s="170">
        <v>3</v>
      </c>
      <c r="B4" s="169" t="s">
        <v>2</v>
      </c>
      <c r="C4" s="168" t="s">
        <v>177</v>
      </c>
      <c r="D4" s="167" t="s">
        <v>176</v>
      </c>
      <c r="E4" s="166"/>
    </row>
    <row r="5" spans="1:5" ht="20.100000000000001" customHeight="1" x14ac:dyDescent="0.2">
      <c r="A5" s="170">
        <v>4</v>
      </c>
      <c r="B5" s="169" t="s">
        <v>4</v>
      </c>
      <c r="C5" s="168" t="s">
        <v>175</v>
      </c>
      <c r="D5" s="167" t="s">
        <v>26</v>
      </c>
      <c r="E5" s="166"/>
    </row>
    <row r="6" spans="1:5" ht="20.100000000000001" customHeight="1" x14ac:dyDescent="0.2">
      <c r="A6" s="170">
        <v>5</v>
      </c>
      <c r="B6" s="169" t="s">
        <v>5</v>
      </c>
      <c r="C6" s="168" t="s">
        <v>174</v>
      </c>
      <c r="D6" s="167" t="s">
        <v>173</v>
      </c>
      <c r="E6" s="166"/>
    </row>
    <row r="7" spans="1:5" ht="20.100000000000001" customHeight="1" x14ac:dyDescent="0.2">
      <c r="A7" s="170">
        <v>6</v>
      </c>
      <c r="B7" s="169" t="s">
        <v>6</v>
      </c>
      <c r="C7" s="168" t="s">
        <v>172</v>
      </c>
      <c r="D7" s="167" t="s">
        <v>171</v>
      </c>
      <c r="E7" s="166"/>
    </row>
    <row r="8" spans="1:5" ht="20.100000000000001" customHeight="1" x14ac:dyDescent="0.2">
      <c r="A8" s="170">
        <v>7</v>
      </c>
      <c r="B8" s="169" t="s">
        <v>7</v>
      </c>
      <c r="C8" s="168" t="s">
        <v>170</v>
      </c>
      <c r="D8" s="167" t="s">
        <v>169</v>
      </c>
      <c r="E8" s="166"/>
    </row>
    <row r="9" spans="1:5" ht="20.100000000000001" customHeight="1" x14ac:dyDescent="0.2">
      <c r="A9" s="170">
        <v>8</v>
      </c>
      <c r="B9" s="169" t="s">
        <v>8</v>
      </c>
      <c r="C9" s="168" t="s">
        <v>25</v>
      </c>
      <c r="D9" s="167" t="s">
        <v>168</v>
      </c>
      <c r="E9" s="166"/>
    </row>
    <row r="10" spans="1:5" ht="20.100000000000001" customHeight="1" x14ac:dyDescent="0.2">
      <c r="A10" s="170">
        <v>9</v>
      </c>
      <c r="B10" s="169" t="s">
        <v>9</v>
      </c>
      <c r="C10" s="168" t="s">
        <v>167</v>
      </c>
      <c r="D10" s="167" t="s">
        <v>99</v>
      </c>
      <c r="E10" s="166" t="s">
        <v>166</v>
      </c>
    </row>
    <row r="11" spans="1:5" ht="20.100000000000001" customHeight="1" x14ac:dyDescent="0.2">
      <c r="A11" s="170">
        <v>10</v>
      </c>
      <c r="B11" s="169" t="s">
        <v>10</v>
      </c>
      <c r="C11" s="168" t="s">
        <v>165</v>
      </c>
      <c r="D11" s="167" t="s">
        <v>164</v>
      </c>
      <c r="E11" s="166"/>
    </row>
    <row r="12" spans="1:5" ht="20.100000000000001" customHeight="1" x14ac:dyDescent="0.2">
      <c r="A12" s="170">
        <v>11</v>
      </c>
      <c r="B12" s="169" t="s">
        <v>11</v>
      </c>
      <c r="C12" s="168" t="s">
        <v>163</v>
      </c>
      <c r="D12" s="167" t="s">
        <v>162</v>
      </c>
      <c r="E12" s="166"/>
    </row>
    <row r="13" spans="1:5" ht="20.100000000000001" customHeight="1" x14ac:dyDescent="0.2">
      <c r="A13" s="170">
        <v>12</v>
      </c>
      <c r="B13" s="169" t="s">
        <v>12</v>
      </c>
      <c r="C13" s="168" t="s">
        <v>161</v>
      </c>
      <c r="D13" s="167" t="s">
        <v>160</v>
      </c>
      <c r="E13" s="166" t="s">
        <v>159</v>
      </c>
    </row>
    <row r="14" spans="1:5" ht="20.100000000000001" customHeight="1" x14ac:dyDescent="0.2">
      <c r="A14" s="170">
        <v>13</v>
      </c>
      <c r="B14" s="169" t="s">
        <v>13</v>
      </c>
      <c r="C14" s="168" t="s">
        <v>158</v>
      </c>
      <c r="D14" s="167" t="s">
        <v>157</v>
      </c>
      <c r="E14" s="166" t="s">
        <v>156</v>
      </c>
    </row>
    <row r="15" spans="1:5" ht="20.100000000000001" customHeight="1" x14ac:dyDescent="0.2">
      <c r="A15" s="170">
        <v>14</v>
      </c>
      <c r="B15" s="169" t="s">
        <v>14</v>
      </c>
      <c r="C15" s="168" t="s">
        <v>155</v>
      </c>
      <c r="D15" s="167" t="s">
        <v>154</v>
      </c>
      <c r="E15" s="166"/>
    </row>
    <row r="16" spans="1:5" ht="20.100000000000001" customHeight="1" x14ac:dyDescent="0.2">
      <c r="A16" s="170">
        <v>15</v>
      </c>
      <c r="B16" s="169" t="s">
        <v>15</v>
      </c>
      <c r="C16" s="168" t="s">
        <v>153</v>
      </c>
      <c r="D16" s="167" t="s">
        <v>152</v>
      </c>
      <c r="E16" s="166" t="s">
        <v>38</v>
      </c>
    </row>
    <row r="17" spans="1:5" ht="20.100000000000001" customHeight="1" x14ac:dyDescent="0.2">
      <c r="A17" s="170">
        <v>16</v>
      </c>
      <c r="B17" s="169" t="s">
        <v>16</v>
      </c>
      <c r="C17" s="168" t="s">
        <v>151</v>
      </c>
      <c r="D17" s="167" t="s">
        <v>150</v>
      </c>
      <c r="E17" s="166"/>
    </row>
    <row r="18" spans="1:5" ht="20.100000000000001" customHeight="1" x14ac:dyDescent="0.2">
      <c r="A18" s="170">
        <v>17</v>
      </c>
      <c r="B18" s="169" t="s">
        <v>17</v>
      </c>
      <c r="C18" s="168" t="s">
        <v>149</v>
      </c>
      <c r="D18" s="167" t="s">
        <v>148</v>
      </c>
      <c r="E18" s="166" t="s">
        <v>147</v>
      </c>
    </row>
    <row r="19" spans="1:5" ht="20.100000000000001" customHeight="1" x14ac:dyDescent="0.2">
      <c r="A19" s="170">
        <v>18</v>
      </c>
      <c r="B19" s="169" t="s">
        <v>18</v>
      </c>
      <c r="C19" s="168" t="s">
        <v>146</v>
      </c>
      <c r="D19" s="167" t="s">
        <v>145</v>
      </c>
      <c r="E19" s="166"/>
    </row>
    <row r="20" spans="1:5" ht="20.100000000000001" customHeight="1" x14ac:dyDescent="0.2">
      <c r="A20" s="170">
        <v>19</v>
      </c>
      <c r="B20" s="169" t="s">
        <v>19</v>
      </c>
      <c r="C20" s="168" t="s">
        <v>144</v>
      </c>
      <c r="D20" s="167" t="s">
        <v>143</v>
      </c>
      <c r="E20" s="166"/>
    </row>
    <row r="21" spans="1:5" ht="20.100000000000001" customHeight="1" x14ac:dyDescent="0.2">
      <c r="A21" s="170">
        <v>20</v>
      </c>
      <c r="B21" s="169" t="s">
        <v>97</v>
      </c>
      <c r="C21" s="168" t="s">
        <v>142</v>
      </c>
      <c r="D21" s="167" t="s">
        <v>141</v>
      </c>
      <c r="E21" s="166"/>
    </row>
    <row r="22" spans="1:5" ht="20.100000000000001" customHeight="1" x14ac:dyDescent="0.2">
      <c r="A22" s="170">
        <v>21</v>
      </c>
      <c r="B22" s="169" t="s">
        <v>20</v>
      </c>
      <c r="C22" s="168" t="s">
        <v>140</v>
      </c>
      <c r="D22" s="167" t="s">
        <v>139</v>
      </c>
      <c r="E22" s="166"/>
    </row>
    <row r="23" spans="1:5" ht="20.100000000000001" customHeight="1" x14ac:dyDescent="0.2">
      <c r="A23" s="170">
        <v>22</v>
      </c>
      <c r="B23" s="169" t="s">
        <v>21</v>
      </c>
      <c r="C23" s="168" t="s">
        <v>138</v>
      </c>
      <c r="D23" s="167" t="s">
        <v>3</v>
      </c>
      <c r="E23" s="166" t="s">
        <v>137</v>
      </c>
    </row>
    <row r="24" spans="1:5" ht="20.100000000000001" customHeight="1" x14ac:dyDescent="0.2">
      <c r="A24" s="170">
        <v>23</v>
      </c>
      <c r="B24" s="169" t="s">
        <v>22</v>
      </c>
      <c r="C24" s="168" t="s">
        <v>136</v>
      </c>
      <c r="D24" s="167" t="s">
        <v>135</v>
      </c>
      <c r="E24" s="166" t="s">
        <v>134</v>
      </c>
    </row>
    <row r="25" spans="1:5" ht="20.100000000000001" customHeight="1" x14ac:dyDescent="0.2">
      <c r="A25" s="170">
        <v>24</v>
      </c>
      <c r="B25" s="169" t="s">
        <v>198</v>
      </c>
      <c r="C25" s="168" t="s">
        <v>133</v>
      </c>
      <c r="D25" s="167" t="s">
        <v>132</v>
      </c>
      <c r="E25" s="166"/>
    </row>
    <row r="26" spans="1:5" ht="20.100000000000001" customHeight="1" x14ac:dyDescent="0.2">
      <c r="A26" s="170">
        <v>25</v>
      </c>
      <c r="B26" s="169" t="s">
        <v>108</v>
      </c>
      <c r="C26" s="168" t="s">
        <v>131</v>
      </c>
      <c r="D26" s="167" t="s">
        <v>24</v>
      </c>
      <c r="E26" s="166" t="s">
        <v>100</v>
      </c>
    </row>
    <row r="27" spans="1:5" ht="20.100000000000001" customHeight="1" thickBot="1" x14ac:dyDescent="0.25">
      <c r="A27" s="165">
        <v>26</v>
      </c>
      <c r="B27" s="164" t="s">
        <v>130</v>
      </c>
      <c r="C27" s="163"/>
      <c r="D27" s="162"/>
      <c r="E27" s="161"/>
    </row>
    <row r="28" spans="1:5" ht="12.95" customHeight="1" x14ac:dyDescent="0.2">
      <c r="C28" s="16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harmonogram</vt:lpstr>
      <vt:lpstr>klasyfikacja indywidualna</vt:lpstr>
      <vt:lpstr>klasyfikacja drużynowa</vt:lpstr>
      <vt:lpstr>wyniki drużyn</vt:lpstr>
      <vt:lpstr>lista startowa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ACTIVITY</dc:creator>
  <cp:lastModifiedBy>Witek Bauer</cp:lastModifiedBy>
  <dcterms:created xsi:type="dcterms:W3CDTF">2016-01-31T20:06:24Z</dcterms:created>
  <dcterms:modified xsi:type="dcterms:W3CDTF">2016-03-25T22:39:14Z</dcterms:modified>
</cp:coreProperties>
</file>